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80" windowWidth="12000" windowHeight="6165" activeTab="3"/>
  </bookViews>
  <sheets>
    <sheet name="FewerSheep3D" sheetId="1" r:id="rId1"/>
    <sheet name="FewerSheep" sheetId="2" r:id="rId2"/>
    <sheet name="Growth1" sheetId="3" r:id="rId3"/>
    <sheet name="Growth2" sheetId="4" r:id="rId4"/>
  </sheets>
  <definedNames>
    <definedName name="_Regression_Int" localSheetId="3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<sst xmlns="http://schemas.openxmlformats.org/spreadsheetml/2006/main" count="93" uniqueCount="67">
  <si>
    <t>Konstantendefinitionsteil</t>
  </si>
  <si>
    <t>r=</t>
  </si>
  <si>
    <t>h=</t>
  </si>
  <si>
    <t>K=</t>
  </si>
  <si>
    <t>Ablauftabelle</t>
  </si>
  <si>
    <t>t</t>
  </si>
  <si>
    <t>N(t)</t>
  </si>
  <si>
    <t>V(t)</t>
  </si>
  <si>
    <t>A=</t>
  </si>
  <si>
    <t>B=</t>
  </si>
  <si>
    <t>a=</t>
  </si>
  <si>
    <t>c=</t>
  </si>
  <si>
    <t>b=</t>
  </si>
  <si>
    <t>(Höchstpreis)</t>
  </si>
  <si>
    <t>(Sättigungsmenge)</t>
  </si>
  <si>
    <t>(Fixkosten)</t>
  </si>
  <si>
    <t>(Variable Stückkosten)</t>
  </si>
  <si>
    <t>(Kostenfaktor "Übernutzung")</t>
  </si>
  <si>
    <t>Zeit</t>
  </si>
  <si>
    <t>Population</t>
  </si>
  <si>
    <t>(Grundrate des Wachstums)</t>
  </si>
  <si>
    <t>(Schrittweite)</t>
  </si>
  <si>
    <t>s(t)</t>
  </si>
  <si>
    <t>t0=</t>
  </si>
  <si>
    <t>s(t&lt;t0)=</t>
  </si>
  <si>
    <t>Time, special issue, Winter 1998/99, "Vision of Europe"</t>
  </si>
  <si>
    <t>(Beginn der neuen Subventionspolitik)</t>
  </si>
  <si>
    <t>Bilanz</t>
  </si>
  <si>
    <t>x(t)</t>
  </si>
  <si>
    <t>K</t>
  </si>
  <si>
    <t>(alte Subventionen)</t>
  </si>
  <si>
    <t>(neue Subventionen)</t>
  </si>
  <si>
    <t>s(t&gt;t0)=</t>
  </si>
  <si>
    <t>zweite Periode</t>
  </si>
  <si>
    <t>erste Periode</t>
  </si>
  <si>
    <t>(alte Direkthilfe)</t>
  </si>
  <si>
    <t>D(t&lt;t0)=</t>
  </si>
  <si>
    <t>D(t&gt;t0)=</t>
  </si>
  <si>
    <t>(neue Direkthilfe)</t>
  </si>
  <si>
    <t>Wert</t>
  </si>
  <si>
    <t>Nutzen</t>
  </si>
  <si>
    <t>Kosten</t>
  </si>
  <si>
    <t>Förderung</t>
  </si>
  <si>
    <t>Bc(K)</t>
  </si>
  <si>
    <t>Bp(K)</t>
  </si>
  <si>
    <t>G(K)</t>
  </si>
  <si>
    <t>AGENDA 2000: Fewer sheep mean higher profits</t>
  </si>
  <si>
    <t>Ergebnisübersicht</t>
  </si>
  <si>
    <t>Subv.</t>
  </si>
  <si>
    <t>V(K)</t>
  </si>
  <si>
    <t>U(K)</t>
  </si>
  <si>
    <t>Q(K)</t>
  </si>
  <si>
    <t>ds</t>
  </si>
  <si>
    <t>dD</t>
  </si>
  <si>
    <t>s \ D</t>
  </si>
  <si>
    <t>Kapazität (K)</t>
  </si>
  <si>
    <t>(Schrittweite Subventionen)</t>
  </si>
  <si>
    <t>(Schrittweite Direktbeihilfe)</t>
  </si>
  <si>
    <t>Produzentenbilanz (Bp)</t>
  </si>
  <si>
    <t>Verbraucherbilanz (Bc)</t>
  </si>
  <si>
    <t>R</t>
  </si>
  <si>
    <t>Bc</t>
  </si>
  <si>
    <t>Bp</t>
  </si>
  <si>
    <t>V</t>
  </si>
  <si>
    <t>U</t>
  </si>
  <si>
    <t>Q</t>
  </si>
  <si>
    <t>G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</si>
</sst>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.##000"/>
    <numFmt numFmtId="165" formatCode="\$#,#00"/>
    <numFmt numFmtId="166" formatCode="#,#00"/>
    <numFmt numFmtId="167" formatCode="%#,#00"/>
    <numFmt numFmtId="168" formatCode="#,"/>
    <numFmt numFmtId="169" formatCode="d&quot;. &quot;m\o\n\ad\ yyyy"/>
    <numFmt numFmtId="170" formatCode="0.00_)"/>
    <numFmt numFmtId="171" formatCode="0.0"/>
    <numFmt numFmtId="172" formatCode="0.E+00"/>
    <numFmt numFmtId="173" formatCode="0.0E+00"/>
    <numFmt numFmtId="174" formatCode="0.000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0.75"/>
      <name val="Arial"/>
      <family val="2"/>
    </font>
    <font>
      <sz val="10.25"/>
      <name val="Arial"/>
      <family val="2"/>
    </font>
    <font>
      <sz val="17"/>
      <name val="Arial"/>
      <family val="0"/>
    </font>
    <font>
      <sz val="16.75"/>
      <name val="Arial"/>
      <family val="0"/>
    </font>
    <font>
      <sz val="9.25"/>
      <name val="Arial"/>
      <family val="2"/>
    </font>
    <font>
      <sz val="17.25"/>
      <name val="Arial"/>
      <family val="0"/>
    </font>
    <font>
      <sz val="9.5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5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5" fillId="0" borderId="0">
      <alignment/>
      <protection locked="0"/>
    </xf>
    <xf numFmtId="164" fontId="5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9" fontId="4" fillId="0" borderId="0" applyFont="0" applyFill="0" applyBorder="0" applyAlignment="0" applyProtection="0"/>
    <xf numFmtId="168" fontId="5" fillId="0" borderId="1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5" fillId="0" borderId="0">
      <alignment/>
      <protection locked="0"/>
    </xf>
  </cellStyleXfs>
  <cellXfs count="52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70" fontId="0" fillId="0" borderId="2" xfId="0" applyNumberForma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70" fontId="7" fillId="0" borderId="2" xfId="0" applyNumberFormat="1" applyFont="1" applyBorder="1" applyAlignment="1" applyProtection="1">
      <alignment horizontal="right"/>
      <protection/>
    </xf>
    <xf numFmtId="0" fontId="5" fillId="2" borderId="5" xfId="0" applyFont="1" applyFill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/>
      <protection/>
    </xf>
    <xf numFmtId="10" fontId="0" fillId="2" borderId="6" xfId="0" applyNumberFormat="1" applyFill="1" applyBorder="1" applyAlignment="1" applyProtection="1">
      <alignment horizontal="right"/>
      <protection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7" fillId="0" borderId="0" xfId="0" applyFont="1" applyFill="1" applyAlignment="1" applyProtection="1">
      <alignment horizontal="left"/>
      <protection/>
    </xf>
    <xf numFmtId="0" fontId="0" fillId="0" borderId="4" xfId="0" applyBorder="1" applyAlignment="1">
      <alignment horizontal="right"/>
    </xf>
    <xf numFmtId="170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5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8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1" fontId="0" fillId="2" borderId="0" xfId="0" applyNumberFormat="1" applyFill="1" applyAlignment="1">
      <alignment horizontal="right"/>
    </xf>
    <xf numFmtId="1" fontId="0" fillId="0" borderId="8" xfId="0" applyNumberFormat="1" applyFill="1" applyBorder="1" applyAlignment="1">
      <alignment/>
    </xf>
    <xf numFmtId="171" fontId="0" fillId="2" borderId="0" xfId="0" applyNumberFormat="1" applyFill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2" fontId="7" fillId="2" borderId="0" xfId="0" applyNumberFormat="1" applyFont="1" applyFill="1" applyAlignment="1">
      <alignment/>
    </xf>
    <xf numFmtId="44" fontId="0" fillId="0" borderId="7" xfId="24" applyFont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Verbraucherbilanz</a:t>
            </a:r>
          </a:p>
        </c:rich>
      </c:tx>
      <c:layout/>
      <c:spPr>
        <a:noFill/>
        <a:ln>
          <a:noFill/>
        </a:ln>
      </c:spPr>
    </c:title>
    <c:view3D>
      <c:rotX val="22"/>
      <c:rotY val="48"/>
      <c:depthPercent val="100"/>
      <c:rAngAx val="0"/>
      <c:perspective val="30"/>
    </c:view3D>
    <c:plotArea>
      <c:layout>
        <c:manualLayout>
          <c:xMode val="edge"/>
          <c:yMode val="edge"/>
          <c:x val="0.0475"/>
          <c:y val="0.16925"/>
          <c:w val="0.94375"/>
          <c:h val="0.815"/>
        </c:manualLayout>
      </c:layout>
      <c:surface3DChart>
        <c:ser>
          <c:idx val="0"/>
          <c:order val="0"/>
          <c:tx>
            <c:strRef>
              <c:f>FewerSheep3D!$A$21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FewerSheep3D!$B$21:$I$21</c:f>
              <c:numCache/>
            </c:numRef>
          </c:val>
        </c:ser>
        <c:ser>
          <c:idx val="1"/>
          <c:order val="1"/>
          <c:tx>
            <c:strRef>
              <c:f>FewerSheep3D!$A$22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FewerSheep3D!$B$22:$I$22</c:f>
              <c:numCache/>
            </c:numRef>
          </c:val>
        </c:ser>
        <c:ser>
          <c:idx val="2"/>
          <c:order val="2"/>
          <c:tx>
            <c:strRef>
              <c:f>FewerSheep3D!$A$23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FewerSheep3D!$B$23:$I$23</c:f>
              <c:numCache/>
            </c:numRef>
          </c:val>
        </c:ser>
        <c:ser>
          <c:idx val="3"/>
          <c:order val="3"/>
          <c:tx>
            <c:strRef>
              <c:f>FewerSheep3D!$A$24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FewerSheep3D!$B$24:$I$24</c:f>
              <c:numCache/>
            </c:numRef>
          </c:val>
        </c:ser>
        <c:ser>
          <c:idx val="4"/>
          <c:order val="4"/>
          <c:tx>
            <c:strRef>
              <c:f>FewerSheep3D!$A$25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FewerSheep3D!$B$25:$I$25</c:f>
              <c:numCache/>
            </c:numRef>
          </c:val>
        </c:ser>
        <c:ser>
          <c:idx val="5"/>
          <c:order val="5"/>
          <c:tx>
            <c:strRef>
              <c:f>FewerSheep3D!$A$26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FewerSheep3D!$B$26:$I$26</c:f>
              <c:numCache/>
            </c:numRef>
          </c:val>
        </c:ser>
        <c:ser>
          <c:idx val="6"/>
          <c:order val="6"/>
          <c:tx>
            <c:strRef>
              <c:f>FewerSheep3D!$A$27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FewerSheep3D!$B$27:$I$27</c:f>
              <c:numCache/>
            </c:numRef>
          </c:val>
        </c:ser>
        <c:ser>
          <c:idx val="7"/>
          <c:order val="7"/>
          <c:tx>
            <c:strRef>
              <c:f>FewerSheep3D!$A$28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FewerSheep3D!$B$20:$I$20</c:f>
              <c:numCache/>
            </c:numRef>
          </c:cat>
          <c:val>
            <c:numRef>
              <c:f>FewerSheep3D!$B$28:$I$28</c:f>
              <c:numCache/>
            </c:numRef>
          </c:val>
        </c:ser>
        <c:axId val="56566199"/>
        <c:axId val="39333744"/>
        <c:axId val="18459377"/>
      </c:surface3DChart>
      <c:catAx>
        <c:axId val="5656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Direktbeihilfe 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333744"/>
        <c:crosses val="autoZero"/>
        <c:auto val="1"/>
        <c:lblOffset val="100"/>
        <c:noMultiLvlLbl val="0"/>
      </c:catAx>
      <c:valAx>
        <c:axId val="39333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Bilanz
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66199"/>
        <c:crossesAt val="1"/>
        <c:crossBetween val="midCat"/>
        <c:dispUnits/>
      </c:valAx>
      <c:serAx>
        <c:axId val="1845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Subventionen (in Euro je Stück)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33374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Produzentenbilanz</a:t>
            </a:r>
          </a:p>
        </c:rich>
      </c:tx>
      <c:layout/>
      <c:spPr>
        <a:noFill/>
        <a:ln>
          <a:noFill/>
        </a:ln>
      </c:spPr>
    </c:title>
    <c:view3D>
      <c:rotX val="24"/>
      <c:rotY val="49"/>
      <c:depthPercent val="100"/>
      <c:rAngAx val="0"/>
      <c:perspective val="30"/>
    </c:view3D>
    <c:plotArea>
      <c:layout>
        <c:manualLayout>
          <c:xMode val="edge"/>
          <c:yMode val="edge"/>
          <c:x val="0.054"/>
          <c:y val="0.1675"/>
          <c:w val="0.944"/>
          <c:h val="0.8325"/>
        </c:manualLayout>
      </c:layout>
      <c:surface3DChart>
        <c:ser>
          <c:idx val="0"/>
          <c:order val="0"/>
          <c:tx>
            <c:strRef>
              <c:f>FewerSheep3D!$A$31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FewerSheep3D!$B$31:$I$31</c:f>
              <c:numCache/>
            </c:numRef>
          </c:val>
        </c:ser>
        <c:ser>
          <c:idx val="1"/>
          <c:order val="1"/>
          <c:tx>
            <c:strRef>
              <c:f>FewerSheep3D!$A$32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FewerSheep3D!$B$32:$I$32</c:f>
              <c:numCache/>
            </c:numRef>
          </c:val>
        </c:ser>
        <c:ser>
          <c:idx val="2"/>
          <c:order val="2"/>
          <c:tx>
            <c:strRef>
              <c:f>FewerSheep3D!$A$33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FewerSheep3D!$B$33:$I$33</c:f>
              <c:numCache/>
            </c:numRef>
          </c:val>
        </c:ser>
        <c:ser>
          <c:idx val="3"/>
          <c:order val="3"/>
          <c:tx>
            <c:strRef>
              <c:f>FewerSheep3D!$A$34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FewerSheep3D!$B$34:$I$34</c:f>
              <c:numCache/>
            </c:numRef>
          </c:val>
        </c:ser>
        <c:ser>
          <c:idx val="4"/>
          <c:order val="4"/>
          <c:tx>
            <c:strRef>
              <c:f>FewerSheep3D!$A$35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FewerSheep3D!$B$35:$I$35</c:f>
              <c:numCache/>
            </c:numRef>
          </c:val>
        </c:ser>
        <c:ser>
          <c:idx val="5"/>
          <c:order val="5"/>
          <c:tx>
            <c:strRef>
              <c:f>FewerSheep3D!$A$36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FewerSheep3D!$B$36:$I$36</c:f>
              <c:numCache/>
            </c:numRef>
          </c:val>
        </c:ser>
        <c:ser>
          <c:idx val="6"/>
          <c:order val="6"/>
          <c:tx>
            <c:strRef>
              <c:f>FewerSheep3D!$A$37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FewerSheep3D!$B$37:$I$37</c:f>
              <c:numCache/>
            </c:numRef>
          </c:val>
        </c:ser>
        <c:ser>
          <c:idx val="7"/>
          <c:order val="7"/>
          <c:tx>
            <c:strRef>
              <c:f>FewerSheep3D!$A$38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FewerSheep3D!$B$30:$I$30</c:f>
              <c:numCache/>
            </c:numRef>
          </c:cat>
          <c:val>
            <c:numRef>
              <c:f>FewerSheep3D!$B$38:$I$38</c:f>
              <c:numCache/>
            </c:numRef>
          </c:val>
        </c:ser>
        <c:axId val="31916666"/>
        <c:axId val="18814539"/>
        <c:axId val="35113124"/>
      </c:surface3DChart>
      <c:catAx>
        <c:axId val="319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Direktbeihilfe 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814539"/>
        <c:crosses val="autoZero"/>
        <c:auto val="1"/>
        <c:lblOffset val="100"/>
        <c:noMultiLvlLbl val="0"/>
      </c:catAx>
      <c:valAx>
        <c:axId val="18814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Bilanz
(in Mio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16666"/>
        <c:crossesAt val="1"/>
        <c:crossBetween val="midCat"/>
        <c:dispUnits/>
      </c:valAx>
      <c:ser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Subventionen (in Euro je Stück)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81453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tx>
            <c:strRef>
              <c:f>FewerSheep!$E$19</c:f>
              <c:strCache>
                <c:ptCount val="1"/>
                <c:pt idx="0">
                  <c:v>Bc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FewerSheep!$E$20:$E$220</c:f>
              <c:numCache/>
            </c:numRef>
          </c:yVal>
          <c:smooth val="1"/>
        </c:ser>
        <c:ser>
          <c:idx val="3"/>
          <c:order val="1"/>
          <c:tx>
            <c:strRef>
              <c:f>FewerSheep!$F$19</c:f>
              <c:strCache>
                <c:ptCount val="1"/>
                <c:pt idx="0">
                  <c:v>Bp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FewerSheep!$F$20:$F$220</c:f>
              <c:numCache/>
            </c:numRef>
          </c:yVal>
          <c:smooth val="1"/>
        </c:ser>
        <c:ser>
          <c:idx val="0"/>
          <c:order val="2"/>
          <c:tx>
            <c:strRef>
              <c:f>FewerSheep!$H$19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FewerSheep!$H$20:$H$220</c:f>
              <c:numCache/>
            </c:numRef>
          </c:yVal>
          <c:smooth val="1"/>
        </c:ser>
        <c:ser>
          <c:idx val="1"/>
          <c:order val="3"/>
          <c:tx>
            <c:strRef>
              <c:f>FewerSheep!$I$19</c:f>
              <c:strCache>
                <c:ptCount val="1"/>
                <c:pt idx="0">
                  <c:v>Q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FewerSheep!$A$20:$A$220</c:f>
              <c:numCache/>
            </c:numRef>
          </c:xVal>
          <c:yVal>
            <c:numRef>
              <c:f>FewerSheep!$I$20:$I$220</c:f>
              <c:numCache/>
            </c:numRef>
          </c:yVal>
          <c:smooth val="1"/>
        </c:ser>
        <c:axId val="47582661"/>
        <c:axId val="25590766"/>
      </c:scatterChart>
      <c:valAx>
        <c:axId val="4758266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crossBetween val="midCat"/>
        <c:dispUnits/>
      </c:valAx>
      <c:valAx>
        <c:axId val="2559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Nutzen, Kosten, Bilanzen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582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77"/>
          <c:w val="0.8785"/>
          <c:h val="0.705"/>
        </c:manualLayout>
      </c:layout>
      <c:scatterChart>
        <c:scatterStyle val="line"/>
        <c:varyColors val="0"/>
        <c:ser>
          <c:idx val="0"/>
          <c:order val="0"/>
          <c:tx>
            <c:strRef>
              <c:f>Growth1!$B$5</c:f>
              <c:strCache>
                <c:ptCount val="1"/>
                <c:pt idx="0">
                  <c:v>N(t)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Growth1!$A$6:$A$108</c:f>
              <c:numCache/>
            </c:numRef>
          </c:xVal>
          <c:yVal>
            <c:numRef>
              <c:f>Growth1!$B$6:$B$108</c:f>
              <c:numCache/>
            </c:numRef>
          </c:yVal>
          <c:smooth val="0"/>
        </c:ser>
        <c:axId val="28990303"/>
        <c:axId val="59586136"/>
      </c:scatterChart>
      <c:valAx>
        <c:axId val="28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86136"/>
        <c:crosses val="autoZero"/>
        <c:crossBetween val="midCat"/>
        <c:dispUnits/>
      </c:valAx>
      <c:valAx>
        <c:axId val="5958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90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Bestandsentwicklung bei erschöpflichen Ressourcen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225"/>
          <c:w val="0.7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Growth2!$B$5</c:f>
              <c:strCache>
                <c:ptCount val="1"/>
                <c:pt idx="0">
                  <c:v>N(t)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Growth2!$A$6:$A$108</c:f>
              <c:numCache/>
            </c:numRef>
          </c:cat>
          <c:val>
            <c:numRef>
              <c:f>Growth2!$B$6:$B$108</c:f>
              <c:numCache/>
            </c:numRef>
          </c:val>
          <c:smooth val="0"/>
        </c:ser>
        <c:axId val="66513177"/>
        <c:axId val="61747682"/>
      </c:lineChart>
      <c:lineChart>
        <c:grouping val="standard"/>
        <c:varyColors val="0"/>
        <c:ser>
          <c:idx val="1"/>
          <c:order val="1"/>
          <c:tx>
            <c:strRef>
              <c:f>Growth2!$C$5</c:f>
              <c:strCache>
                <c:ptCount val="1"/>
                <c:pt idx="0">
                  <c:v>V(t)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Growth2!$A$6:$A$108</c:f>
              <c:numCache/>
            </c:numRef>
          </c:cat>
          <c:val>
            <c:numRef>
              <c:f>Growth2!$C$6:$C$108</c:f>
              <c:numCache/>
            </c:numRef>
          </c:val>
          <c:smooth val="0"/>
        </c:ser>
        <c:axId val="18858227"/>
        <c:axId val="35506316"/>
      </c:lineChart>
      <c:catAx>
        <c:axId val="66513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Zeit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747682"/>
        <c:crosses val="autoZero"/>
        <c:auto val="0"/>
        <c:lblOffset val="100"/>
        <c:tickLblSkip val="10"/>
        <c:tickMarkSkip val="10"/>
        <c:noMultiLvlLbl val="0"/>
      </c:catAx>
      <c:valAx>
        <c:axId val="61747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Bestand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513177"/>
        <c:crossesAt val="1"/>
        <c:crossBetween val="midCat"/>
        <c:dispUnits/>
      </c:valAx>
      <c:catAx>
        <c:axId val="18858227"/>
        <c:scaling>
          <c:orientation val="minMax"/>
        </c:scaling>
        <c:axPos val="b"/>
        <c:delete val="1"/>
        <c:majorTickMark val="in"/>
        <c:minorTickMark val="none"/>
        <c:tickLblPos val="nextTo"/>
        <c:crossAx val="35506316"/>
        <c:crosses val="autoZero"/>
        <c:auto val="0"/>
        <c:lblOffset val="100"/>
        <c:noMultiLvlLbl val="0"/>
      </c:catAx>
      <c:valAx>
        <c:axId val="355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Verbrauch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582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12</xdr:col>
      <xdr:colOff>314325</xdr:colOff>
      <xdr:row>17</xdr:row>
      <xdr:rowOff>76200</xdr:rowOff>
    </xdr:to>
    <xdr:graphicFrame>
      <xdr:nvGraphicFramePr>
        <xdr:cNvPr id="1" name="Chart 4"/>
        <xdr:cNvGraphicFramePr/>
      </xdr:nvGraphicFramePr>
      <xdr:xfrm>
        <a:off x="4962525" y="0"/>
        <a:ext cx="6477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19</xdr:row>
      <xdr:rowOff>85725</xdr:rowOff>
    </xdr:from>
    <xdr:to>
      <xdr:col>13</xdr:col>
      <xdr:colOff>123825</xdr:colOff>
      <xdr:row>37</xdr:row>
      <xdr:rowOff>85725</xdr:rowOff>
    </xdr:to>
    <xdr:graphicFrame>
      <xdr:nvGraphicFramePr>
        <xdr:cNvPr id="2" name="Chart 6"/>
        <xdr:cNvGraphicFramePr/>
      </xdr:nvGraphicFramePr>
      <xdr:xfrm>
        <a:off x="5800725" y="3705225"/>
        <a:ext cx="65151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14</xdr:row>
      <xdr:rowOff>66675</xdr:rowOff>
    </xdr:from>
    <xdr:to>
      <xdr:col>11</xdr:col>
      <xdr:colOff>942975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667625" y="2733675"/>
        <a:ext cx="5667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47625</xdr:rowOff>
    </xdr:from>
    <xdr:to>
      <xdr:col>6</xdr:col>
      <xdr:colOff>85725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2676525" y="619125"/>
        <a:ext cx="3810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57150</xdr:rowOff>
    </xdr:from>
    <xdr:to>
      <xdr:col>8</xdr:col>
      <xdr:colOff>628650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3209925" y="438150"/>
        <a:ext cx="46386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8">
      <selection activeCell="F36" sqref="F36"/>
    </sheetView>
  </sheetViews>
  <sheetFormatPr defaultColWidth="11.19921875" defaultRowHeight="15"/>
  <cols>
    <col min="1" max="1" width="10.296875" style="0" customWidth="1"/>
    <col min="2" max="7" width="8.796875" style="0" customWidth="1"/>
    <col min="8" max="8" width="11.296875" style="0" customWidth="1"/>
    <col min="9" max="9" width="8.796875" style="0" customWidth="1"/>
  </cols>
  <sheetData>
    <row r="1" ht="15">
      <c r="A1" s="19" t="s">
        <v>0</v>
      </c>
    </row>
    <row r="2" spans="1:3" ht="15">
      <c r="A2" s="20" t="s">
        <v>8</v>
      </c>
      <c r="B2" s="35">
        <v>100</v>
      </c>
      <c r="C2" t="s">
        <v>13</v>
      </c>
    </row>
    <row r="3" spans="1:3" ht="15">
      <c r="A3" s="20" t="s">
        <v>9</v>
      </c>
      <c r="B3" s="35">
        <v>100</v>
      </c>
      <c r="C3" t="s">
        <v>14</v>
      </c>
    </row>
    <row r="4" spans="1:3" ht="15">
      <c r="A4" s="20" t="s">
        <v>10</v>
      </c>
      <c r="B4" s="44">
        <v>0</v>
      </c>
      <c r="C4" t="s">
        <v>15</v>
      </c>
    </row>
    <row r="5" spans="1:3" ht="15">
      <c r="A5" s="20" t="s">
        <v>12</v>
      </c>
      <c r="B5" s="44">
        <v>0</v>
      </c>
      <c r="C5" t="s">
        <v>16</v>
      </c>
    </row>
    <row r="6" spans="1:3" ht="15">
      <c r="A6" s="20" t="s">
        <v>11</v>
      </c>
      <c r="B6" s="44">
        <v>2</v>
      </c>
      <c r="C6" t="s">
        <v>17</v>
      </c>
    </row>
    <row r="7" spans="1:5" ht="15">
      <c r="A7" s="20" t="s">
        <v>52</v>
      </c>
      <c r="B7" s="35">
        <v>10</v>
      </c>
      <c r="C7" s="8" t="s">
        <v>56</v>
      </c>
      <c r="D7" s="8"/>
      <c r="E7" s="8"/>
    </row>
    <row r="8" spans="1:5" ht="15">
      <c r="A8" s="20" t="s">
        <v>53</v>
      </c>
      <c r="B8" s="35">
        <v>205</v>
      </c>
      <c r="C8" s="8" t="s">
        <v>57</v>
      </c>
      <c r="D8" s="8"/>
      <c r="E8" s="8"/>
    </row>
    <row r="9" spans="1:7" ht="15">
      <c r="A9" s="41" t="s">
        <v>55</v>
      </c>
      <c r="B9" s="8"/>
      <c r="C9" s="8"/>
      <c r="D9" s="8"/>
      <c r="E9" s="8"/>
      <c r="F9" s="8"/>
      <c r="G9" s="8"/>
    </row>
    <row r="10" spans="1:9" ht="15">
      <c r="A10" s="42" t="s">
        <v>54</v>
      </c>
      <c r="B10" s="35">
        <v>0</v>
      </c>
      <c r="C10" s="35">
        <f>B10+$B$8</f>
        <v>205</v>
      </c>
      <c r="D10" s="35">
        <f aca="true" t="shared" si="0" ref="D10:I10">C10+$B$8</f>
        <v>410</v>
      </c>
      <c r="E10" s="35">
        <f t="shared" si="0"/>
        <v>615</v>
      </c>
      <c r="F10" s="35">
        <f>E10+$B$8</f>
        <v>820</v>
      </c>
      <c r="G10" s="35">
        <f t="shared" si="0"/>
        <v>1025</v>
      </c>
      <c r="H10" s="35">
        <f t="shared" si="0"/>
        <v>1230</v>
      </c>
      <c r="I10" s="35">
        <f t="shared" si="0"/>
        <v>1435</v>
      </c>
    </row>
    <row r="11" spans="1:9" ht="15">
      <c r="A11" s="35">
        <v>0</v>
      </c>
      <c r="B11" s="43">
        <f aca="true" t="shared" si="1" ref="B11:B18">($B$2-$B$5+$A11)/($B$2/$B$3+$B$6)*1/2</f>
        <v>16.666666666666668</v>
      </c>
      <c r="C11" s="43">
        <f aca="true" t="shared" si="2" ref="C11:I18">($B$2-$B$5+$A11)/($B$2/$B$3+$B$6)*1/2</f>
        <v>16.666666666666668</v>
      </c>
      <c r="D11" s="43">
        <f t="shared" si="2"/>
        <v>16.666666666666668</v>
      </c>
      <c r="E11" s="43">
        <f t="shared" si="2"/>
        <v>16.666666666666668</v>
      </c>
      <c r="F11" s="43">
        <f t="shared" si="2"/>
        <v>16.666666666666668</v>
      </c>
      <c r="G11" s="43">
        <f t="shared" si="2"/>
        <v>16.666666666666668</v>
      </c>
      <c r="H11" s="43">
        <f t="shared" si="2"/>
        <v>16.666666666666668</v>
      </c>
      <c r="I11" s="43">
        <f t="shared" si="2"/>
        <v>16.666666666666668</v>
      </c>
    </row>
    <row r="12" spans="1:9" ht="15">
      <c r="A12" s="35">
        <f aca="true" t="shared" si="3" ref="A12:A18">A11+$B$7</f>
        <v>10</v>
      </c>
      <c r="B12" s="43">
        <f t="shared" si="1"/>
        <v>18.333333333333332</v>
      </c>
      <c r="C12" s="43">
        <f t="shared" si="2"/>
        <v>18.333333333333332</v>
      </c>
      <c r="D12" s="43">
        <f t="shared" si="2"/>
        <v>18.333333333333332</v>
      </c>
      <c r="E12" s="43">
        <f t="shared" si="2"/>
        <v>18.333333333333332</v>
      </c>
      <c r="F12" s="43">
        <f t="shared" si="2"/>
        <v>18.333333333333332</v>
      </c>
      <c r="G12" s="43">
        <f t="shared" si="2"/>
        <v>18.333333333333332</v>
      </c>
      <c r="H12" s="43">
        <f t="shared" si="2"/>
        <v>18.333333333333332</v>
      </c>
      <c r="I12" s="43">
        <f t="shared" si="2"/>
        <v>18.333333333333332</v>
      </c>
    </row>
    <row r="13" spans="1:9" ht="15">
      <c r="A13" s="35">
        <f t="shared" si="3"/>
        <v>20</v>
      </c>
      <c r="B13" s="43">
        <f t="shared" si="1"/>
        <v>20</v>
      </c>
      <c r="C13" s="43">
        <f t="shared" si="2"/>
        <v>20</v>
      </c>
      <c r="D13" s="43">
        <f t="shared" si="2"/>
        <v>20</v>
      </c>
      <c r="E13" s="43">
        <f t="shared" si="2"/>
        <v>20</v>
      </c>
      <c r="F13" s="43">
        <f t="shared" si="2"/>
        <v>20</v>
      </c>
      <c r="G13" s="43">
        <f t="shared" si="2"/>
        <v>20</v>
      </c>
      <c r="H13" s="43">
        <f t="shared" si="2"/>
        <v>20</v>
      </c>
      <c r="I13" s="43">
        <f t="shared" si="2"/>
        <v>20</v>
      </c>
    </row>
    <row r="14" spans="1:9" ht="15">
      <c r="A14" s="35">
        <f t="shared" si="3"/>
        <v>30</v>
      </c>
      <c r="B14" s="43">
        <f t="shared" si="1"/>
        <v>21.666666666666668</v>
      </c>
      <c r="C14" s="43">
        <f t="shared" si="2"/>
        <v>21.666666666666668</v>
      </c>
      <c r="D14" s="43">
        <f t="shared" si="2"/>
        <v>21.666666666666668</v>
      </c>
      <c r="E14" s="43">
        <f t="shared" si="2"/>
        <v>21.666666666666668</v>
      </c>
      <c r="F14" s="43">
        <f t="shared" si="2"/>
        <v>21.666666666666668</v>
      </c>
      <c r="G14" s="43">
        <f t="shared" si="2"/>
        <v>21.666666666666668</v>
      </c>
      <c r="H14" s="43">
        <f t="shared" si="2"/>
        <v>21.666666666666668</v>
      </c>
      <c r="I14" s="43">
        <f t="shared" si="2"/>
        <v>21.666666666666668</v>
      </c>
    </row>
    <row r="15" spans="1:9" ht="15">
      <c r="A15" s="35">
        <f t="shared" si="3"/>
        <v>40</v>
      </c>
      <c r="B15" s="43">
        <f t="shared" si="1"/>
        <v>23.333333333333332</v>
      </c>
      <c r="C15" s="43">
        <f t="shared" si="2"/>
        <v>23.333333333333332</v>
      </c>
      <c r="D15" s="43">
        <f t="shared" si="2"/>
        <v>23.333333333333332</v>
      </c>
      <c r="E15" s="43">
        <f t="shared" si="2"/>
        <v>23.333333333333332</v>
      </c>
      <c r="F15" s="43">
        <f t="shared" si="2"/>
        <v>23.333333333333332</v>
      </c>
      <c r="G15" s="43">
        <f t="shared" si="2"/>
        <v>23.333333333333332</v>
      </c>
      <c r="H15" s="43">
        <f t="shared" si="2"/>
        <v>23.333333333333332</v>
      </c>
      <c r="I15" s="43">
        <f t="shared" si="2"/>
        <v>23.333333333333332</v>
      </c>
    </row>
    <row r="16" spans="1:9" ht="15">
      <c r="A16" s="35">
        <f t="shared" si="3"/>
        <v>50</v>
      </c>
      <c r="B16" s="43">
        <f t="shared" si="1"/>
        <v>25</v>
      </c>
      <c r="C16" s="43">
        <f t="shared" si="2"/>
        <v>25</v>
      </c>
      <c r="D16" s="43">
        <f t="shared" si="2"/>
        <v>25</v>
      </c>
      <c r="E16" s="43">
        <f t="shared" si="2"/>
        <v>25</v>
      </c>
      <c r="F16" s="43">
        <f t="shared" si="2"/>
        <v>25</v>
      </c>
      <c r="G16" s="43">
        <f t="shared" si="2"/>
        <v>25</v>
      </c>
      <c r="H16" s="43">
        <f t="shared" si="2"/>
        <v>25</v>
      </c>
      <c r="I16" s="43">
        <f t="shared" si="2"/>
        <v>25</v>
      </c>
    </row>
    <row r="17" spans="1:9" ht="15">
      <c r="A17" s="35">
        <f t="shared" si="3"/>
        <v>60</v>
      </c>
      <c r="B17" s="43">
        <f t="shared" si="1"/>
        <v>26.666666666666668</v>
      </c>
      <c r="C17" s="43">
        <f t="shared" si="2"/>
        <v>26.666666666666668</v>
      </c>
      <c r="D17" s="43">
        <f t="shared" si="2"/>
        <v>26.666666666666668</v>
      </c>
      <c r="E17" s="43">
        <f t="shared" si="2"/>
        <v>26.666666666666668</v>
      </c>
      <c r="F17" s="43">
        <f t="shared" si="2"/>
        <v>26.666666666666668</v>
      </c>
      <c r="G17" s="43">
        <f t="shared" si="2"/>
        <v>26.666666666666668</v>
      </c>
      <c r="H17" s="43">
        <f t="shared" si="2"/>
        <v>26.666666666666668</v>
      </c>
      <c r="I17" s="43">
        <f t="shared" si="2"/>
        <v>26.666666666666668</v>
      </c>
    </row>
    <row r="18" spans="1:9" ht="15">
      <c r="A18" s="35">
        <f t="shared" si="3"/>
        <v>70</v>
      </c>
      <c r="B18" s="43">
        <f t="shared" si="1"/>
        <v>28.333333333333332</v>
      </c>
      <c r="C18" s="43">
        <f t="shared" si="2"/>
        <v>28.333333333333332</v>
      </c>
      <c r="D18" s="43">
        <f t="shared" si="2"/>
        <v>28.333333333333332</v>
      </c>
      <c r="E18" s="43">
        <f t="shared" si="2"/>
        <v>28.333333333333332</v>
      </c>
      <c r="F18" s="43">
        <f t="shared" si="2"/>
        <v>28.333333333333332</v>
      </c>
      <c r="G18" s="43">
        <f t="shared" si="2"/>
        <v>28.333333333333332</v>
      </c>
      <c r="H18" s="43">
        <f t="shared" si="2"/>
        <v>28.333333333333332</v>
      </c>
      <c r="I18" s="43">
        <f t="shared" si="2"/>
        <v>28.333333333333332</v>
      </c>
    </row>
    <row r="19" spans="1:4" ht="15">
      <c r="A19" s="19" t="s">
        <v>59</v>
      </c>
      <c r="B19" s="45"/>
      <c r="D19" s="19"/>
    </row>
    <row r="20" spans="1:9" ht="15">
      <c r="A20" s="20" t="s">
        <v>54</v>
      </c>
      <c r="B20" s="35">
        <v>0</v>
      </c>
      <c r="C20" s="35">
        <f>B20+$B$8</f>
        <v>205</v>
      </c>
      <c r="D20" s="35">
        <f aca="true" t="shared" si="4" ref="D20:I20">C20+$B$8</f>
        <v>410</v>
      </c>
      <c r="E20" s="35">
        <f t="shared" si="4"/>
        <v>615</v>
      </c>
      <c r="F20" s="35">
        <f>E20+$B$8</f>
        <v>820</v>
      </c>
      <c r="G20" s="35">
        <f t="shared" si="4"/>
        <v>1025</v>
      </c>
      <c r="H20" s="35">
        <f t="shared" si="4"/>
        <v>1230</v>
      </c>
      <c r="I20" s="35">
        <f t="shared" si="4"/>
        <v>1435</v>
      </c>
    </row>
    <row r="21" spans="1:9" ht="15">
      <c r="A21" s="35">
        <v>0</v>
      </c>
      <c r="B21" s="46">
        <f aca="true" t="shared" si="5" ref="B21:I26">-B$20+(-$A21+1/2*$B$2/$B$3*B11)*B11</f>
        <v>138.8888888888889</v>
      </c>
      <c r="C21" s="46">
        <f t="shared" si="5"/>
        <v>-66.11111111111109</v>
      </c>
      <c r="D21" s="46">
        <f t="shared" si="5"/>
        <v>-271.1111111111111</v>
      </c>
      <c r="E21" s="46">
        <f t="shared" si="5"/>
        <v>-476.1111111111111</v>
      </c>
      <c r="F21" s="46">
        <f t="shared" si="5"/>
        <v>-681.1111111111111</v>
      </c>
      <c r="G21" s="46">
        <f t="shared" si="5"/>
        <v>-886.1111111111111</v>
      </c>
      <c r="H21" s="46">
        <f t="shared" si="5"/>
        <v>-1091.111111111111</v>
      </c>
      <c r="I21" s="46">
        <f t="shared" si="5"/>
        <v>-1296.111111111111</v>
      </c>
    </row>
    <row r="22" spans="1:9" ht="15">
      <c r="A22" s="35">
        <f aca="true" t="shared" si="6" ref="A22:A28">A21+$B$7</f>
        <v>10</v>
      </c>
      <c r="B22" s="46">
        <f t="shared" si="5"/>
        <v>-15.277777777777787</v>
      </c>
      <c r="C22" s="46">
        <f t="shared" si="5"/>
        <v>-220.2777777777778</v>
      </c>
      <c r="D22" s="46">
        <f t="shared" si="5"/>
        <v>-425.27777777777777</v>
      </c>
      <c r="E22" s="46">
        <f t="shared" si="5"/>
        <v>-630.2777777777778</v>
      </c>
      <c r="F22" s="46">
        <f t="shared" si="5"/>
        <v>-835.2777777777778</v>
      </c>
      <c r="G22" s="46">
        <f t="shared" si="5"/>
        <v>-1040.2777777777778</v>
      </c>
      <c r="H22" s="46">
        <f t="shared" si="5"/>
        <v>-1245.2777777777778</v>
      </c>
      <c r="I22" s="46">
        <f t="shared" si="5"/>
        <v>-1450.2777777777778</v>
      </c>
    </row>
    <row r="23" spans="1:9" ht="15">
      <c r="A23" s="35">
        <f t="shared" si="6"/>
        <v>20</v>
      </c>
      <c r="B23" s="46">
        <f t="shared" si="5"/>
        <v>-200</v>
      </c>
      <c r="C23" s="46">
        <f t="shared" si="5"/>
        <v>-405</v>
      </c>
      <c r="D23" s="46">
        <f t="shared" si="5"/>
        <v>-610</v>
      </c>
      <c r="E23" s="46">
        <f t="shared" si="5"/>
        <v>-815</v>
      </c>
      <c r="F23" s="46">
        <f t="shared" si="5"/>
        <v>-1020</v>
      </c>
      <c r="G23" s="46">
        <f t="shared" si="5"/>
        <v>-1225</v>
      </c>
      <c r="H23" s="46">
        <f t="shared" si="5"/>
        <v>-1430</v>
      </c>
      <c r="I23" s="46">
        <f t="shared" si="5"/>
        <v>-1635</v>
      </c>
    </row>
    <row r="24" spans="1:9" ht="15">
      <c r="A24" s="35">
        <f t="shared" si="6"/>
        <v>30</v>
      </c>
      <c r="B24" s="46">
        <f t="shared" si="5"/>
        <v>-415.27777777777777</v>
      </c>
      <c r="C24" s="46">
        <f t="shared" si="5"/>
        <v>-620.2777777777778</v>
      </c>
      <c r="D24" s="46">
        <f t="shared" si="5"/>
        <v>-825.2777777777778</v>
      </c>
      <c r="E24" s="46">
        <f t="shared" si="5"/>
        <v>-1030.2777777777778</v>
      </c>
      <c r="F24" s="46">
        <f t="shared" si="5"/>
        <v>-1235.2777777777778</v>
      </c>
      <c r="G24" s="46">
        <f t="shared" si="5"/>
        <v>-1440.2777777777778</v>
      </c>
      <c r="H24" s="46">
        <f t="shared" si="5"/>
        <v>-1645.2777777777778</v>
      </c>
      <c r="I24" s="46">
        <f t="shared" si="5"/>
        <v>-1850.2777777777778</v>
      </c>
    </row>
    <row r="25" spans="1:9" ht="15">
      <c r="A25" s="35">
        <f t="shared" si="6"/>
        <v>40</v>
      </c>
      <c r="B25" s="46">
        <f t="shared" si="5"/>
        <v>-661.1111111111111</v>
      </c>
      <c r="C25" s="46">
        <f t="shared" si="5"/>
        <v>-866.1111111111111</v>
      </c>
      <c r="D25" s="46">
        <f t="shared" si="5"/>
        <v>-1071.111111111111</v>
      </c>
      <c r="E25" s="46">
        <f t="shared" si="5"/>
        <v>-1276.111111111111</v>
      </c>
      <c r="F25" s="46">
        <f t="shared" si="5"/>
        <v>-1481.111111111111</v>
      </c>
      <c r="G25" s="46">
        <f t="shared" si="5"/>
        <v>-1686.111111111111</v>
      </c>
      <c r="H25" s="46">
        <f t="shared" si="5"/>
        <v>-1891.111111111111</v>
      </c>
      <c r="I25" s="46">
        <f t="shared" si="5"/>
        <v>-2096.1111111111113</v>
      </c>
    </row>
    <row r="26" spans="1:9" ht="15">
      <c r="A26" s="35">
        <f t="shared" si="6"/>
        <v>50</v>
      </c>
      <c r="B26" s="46">
        <f t="shared" si="5"/>
        <v>-937.5</v>
      </c>
      <c r="C26" s="46">
        <f t="shared" si="5"/>
        <v>-1142.5</v>
      </c>
      <c r="D26" s="46">
        <f t="shared" si="5"/>
        <v>-1347.5</v>
      </c>
      <c r="E26" s="46">
        <f t="shared" si="5"/>
        <v>-1552.5</v>
      </c>
      <c r="F26" s="46">
        <f t="shared" si="5"/>
        <v>-1757.5</v>
      </c>
      <c r="G26" s="46">
        <f t="shared" si="5"/>
        <v>-1962.5</v>
      </c>
      <c r="H26" s="46">
        <f t="shared" si="5"/>
        <v>-2167.5</v>
      </c>
      <c r="I26" s="46">
        <f t="shared" si="5"/>
        <v>-2372.5</v>
      </c>
    </row>
    <row r="27" spans="1:9" ht="15">
      <c r="A27" s="35">
        <f t="shared" si="6"/>
        <v>60</v>
      </c>
      <c r="B27" s="46">
        <f aca="true" t="shared" si="7" ref="B27:I27">-B$20+(-$A27+1/2*$B$2/$B$3*B17)*B17</f>
        <v>-1244.4444444444443</v>
      </c>
      <c r="C27" s="46">
        <f t="shared" si="7"/>
        <v>-1449.4444444444443</v>
      </c>
      <c r="D27" s="46">
        <f t="shared" si="7"/>
        <v>-1654.4444444444443</v>
      </c>
      <c r="E27" s="46">
        <f t="shared" si="7"/>
        <v>-1859.4444444444443</v>
      </c>
      <c r="F27" s="46">
        <f t="shared" si="7"/>
        <v>-2064.4444444444443</v>
      </c>
      <c r="G27" s="46">
        <f t="shared" si="7"/>
        <v>-2269.4444444444443</v>
      </c>
      <c r="H27" s="46">
        <f t="shared" si="7"/>
        <v>-2474.4444444444443</v>
      </c>
      <c r="I27" s="46">
        <f t="shared" si="7"/>
        <v>-2679.4444444444443</v>
      </c>
    </row>
    <row r="28" spans="1:9" ht="15">
      <c r="A28" s="35">
        <f t="shared" si="6"/>
        <v>70</v>
      </c>
      <c r="B28" s="46">
        <f aca="true" t="shared" si="8" ref="B28:I28">-B$20+(-$A28+1/2*$B$2/$B$3*B18)*B18</f>
        <v>-1581.9444444444443</v>
      </c>
      <c r="C28" s="46">
        <f t="shared" si="8"/>
        <v>-1786.9444444444443</v>
      </c>
      <c r="D28" s="46">
        <f t="shared" si="8"/>
        <v>-1991.9444444444443</v>
      </c>
      <c r="E28" s="46">
        <f t="shared" si="8"/>
        <v>-2196.9444444444443</v>
      </c>
      <c r="F28" s="46">
        <f t="shared" si="8"/>
        <v>-2401.9444444444443</v>
      </c>
      <c r="G28" s="46">
        <f t="shared" si="8"/>
        <v>-2606.9444444444443</v>
      </c>
      <c r="H28" s="46">
        <f t="shared" si="8"/>
        <v>-2811.9444444444443</v>
      </c>
      <c r="I28" s="46">
        <f t="shared" si="8"/>
        <v>-3016.9444444444443</v>
      </c>
    </row>
    <row r="29" ht="15">
      <c r="A29" s="19" t="s">
        <v>58</v>
      </c>
    </row>
    <row r="30" spans="1:9" ht="15">
      <c r="A30" s="20" t="s">
        <v>54</v>
      </c>
      <c r="B30" s="35">
        <v>0</v>
      </c>
      <c r="C30" s="35">
        <f aca="true" t="shared" si="9" ref="C30:I30">B30+$B$8</f>
        <v>205</v>
      </c>
      <c r="D30" s="35">
        <f t="shared" si="9"/>
        <v>410</v>
      </c>
      <c r="E30" s="35">
        <f t="shared" si="9"/>
        <v>615</v>
      </c>
      <c r="F30" s="35">
        <f t="shared" si="9"/>
        <v>820</v>
      </c>
      <c r="G30" s="35">
        <f t="shared" si="9"/>
        <v>1025</v>
      </c>
      <c r="H30" s="35">
        <f t="shared" si="9"/>
        <v>1230</v>
      </c>
      <c r="I30" s="35">
        <f t="shared" si="9"/>
        <v>1435</v>
      </c>
    </row>
    <row r="31" spans="1:9" ht="15">
      <c r="A31" s="35">
        <v>0</v>
      </c>
      <c r="B31" s="46">
        <f aca="true" t="shared" si="10" ref="B31:I36">B$30-$B$4+($B$2+$A31-$B$5-($B$2/$B$3+$B$6)*B11)*B11</f>
        <v>833.3333333333334</v>
      </c>
      <c r="C31" s="46">
        <f t="shared" si="10"/>
        <v>1038.3333333333335</v>
      </c>
      <c r="D31" s="46">
        <f t="shared" si="10"/>
        <v>1243.3333333333335</v>
      </c>
      <c r="E31" s="46">
        <f t="shared" si="10"/>
        <v>1448.3333333333335</v>
      </c>
      <c r="F31" s="46">
        <f t="shared" si="10"/>
        <v>1653.3333333333335</v>
      </c>
      <c r="G31" s="46">
        <f t="shared" si="10"/>
        <v>1858.3333333333335</v>
      </c>
      <c r="H31" s="46">
        <f t="shared" si="10"/>
        <v>2063.3333333333335</v>
      </c>
      <c r="I31" s="46">
        <f t="shared" si="10"/>
        <v>2268.3333333333335</v>
      </c>
    </row>
    <row r="32" spans="1:9" ht="15">
      <c r="A32" s="35">
        <f aca="true" t="shared" si="11" ref="A32:A38">A31+$B$7</f>
        <v>10</v>
      </c>
      <c r="B32" s="46">
        <f t="shared" si="10"/>
        <v>1008.3333333333333</v>
      </c>
      <c r="C32" s="46">
        <f t="shared" si="10"/>
        <v>1213.3333333333333</v>
      </c>
      <c r="D32" s="46">
        <f t="shared" si="10"/>
        <v>1418.3333333333333</v>
      </c>
      <c r="E32" s="46">
        <f t="shared" si="10"/>
        <v>1623.3333333333333</v>
      </c>
      <c r="F32" s="46">
        <f t="shared" si="10"/>
        <v>1828.3333333333333</v>
      </c>
      <c r="G32" s="46">
        <f t="shared" si="10"/>
        <v>2033.3333333333333</v>
      </c>
      <c r="H32" s="46">
        <f t="shared" si="10"/>
        <v>2238.333333333333</v>
      </c>
      <c r="I32" s="46">
        <f t="shared" si="10"/>
        <v>2443.333333333333</v>
      </c>
    </row>
    <row r="33" spans="1:9" ht="15">
      <c r="A33" s="35">
        <f t="shared" si="11"/>
        <v>20</v>
      </c>
      <c r="B33" s="46">
        <f t="shared" si="10"/>
        <v>1200</v>
      </c>
      <c r="C33" s="46">
        <f t="shared" si="10"/>
        <v>1405</v>
      </c>
      <c r="D33" s="46">
        <f t="shared" si="10"/>
        <v>1610</v>
      </c>
      <c r="E33" s="46">
        <f t="shared" si="10"/>
        <v>1815</v>
      </c>
      <c r="F33" s="46">
        <f t="shared" si="10"/>
        <v>2020</v>
      </c>
      <c r="G33" s="46">
        <f t="shared" si="10"/>
        <v>2225</v>
      </c>
      <c r="H33" s="46">
        <f t="shared" si="10"/>
        <v>2430</v>
      </c>
      <c r="I33" s="46">
        <f t="shared" si="10"/>
        <v>2635</v>
      </c>
    </row>
    <row r="34" spans="1:9" ht="15">
      <c r="A34" s="35">
        <f t="shared" si="11"/>
        <v>30</v>
      </c>
      <c r="B34" s="46">
        <f t="shared" si="10"/>
        <v>1408.3333333333335</v>
      </c>
      <c r="C34" s="46">
        <f t="shared" si="10"/>
        <v>1613.3333333333335</v>
      </c>
      <c r="D34" s="46">
        <f t="shared" si="10"/>
        <v>1818.3333333333335</v>
      </c>
      <c r="E34" s="46">
        <f t="shared" si="10"/>
        <v>2023.3333333333335</v>
      </c>
      <c r="F34" s="46">
        <f t="shared" si="10"/>
        <v>2228.3333333333335</v>
      </c>
      <c r="G34" s="46">
        <f t="shared" si="10"/>
        <v>2433.3333333333335</v>
      </c>
      <c r="H34" s="46">
        <f t="shared" si="10"/>
        <v>2638.3333333333335</v>
      </c>
      <c r="I34" s="46">
        <f t="shared" si="10"/>
        <v>2843.3333333333335</v>
      </c>
    </row>
    <row r="35" spans="1:9" ht="15">
      <c r="A35" s="35">
        <f t="shared" si="11"/>
        <v>40</v>
      </c>
      <c r="B35" s="46">
        <f t="shared" si="10"/>
        <v>1633.3333333333333</v>
      </c>
      <c r="C35" s="46">
        <f t="shared" si="10"/>
        <v>1838.3333333333333</v>
      </c>
      <c r="D35" s="46">
        <f t="shared" si="10"/>
        <v>2043.3333333333333</v>
      </c>
      <c r="E35" s="46">
        <f t="shared" si="10"/>
        <v>2248.333333333333</v>
      </c>
      <c r="F35" s="46">
        <f t="shared" si="10"/>
        <v>2453.333333333333</v>
      </c>
      <c r="G35" s="46">
        <f t="shared" si="10"/>
        <v>2658.333333333333</v>
      </c>
      <c r="H35" s="46">
        <f t="shared" si="10"/>
        <v>2863.333333333333</v>
      </c>
      <c r="I35" s="46">
        <f t="shared" si="10"/>
        <v>3068.333333333333</v>
      </c>
    </row>
    <row r="36" spans="1:9" ht="15">
      <c r="A36" s="35">
        <f t="shared" si="11"/>
        <v>50</v>
      </c>
      <c r="B36" s="46">
        <f t="shared" si="10"/>
        <v>1875</v>
      </c>
      <c r="C36" s="46">
        <f t="shared" si="10"/>
        <v>2080</v>
      </c>
      <c r="D36" s="46">
        <f t="shared" si="10"/>
        <v>2285</v>
      </c>
      <c r="E36" s="46">
        <f t="shared" si="10"/>
        <v>2490</v>
      </c>
      <c r="F36" s="46">
        <f t="shared" si="10"/>
        <v>2695</v>
      </c>
      <c r="G36" s="46">
        <f t="shared" si="10"/>
        <v>2900</v>
      </c>
      <c r="H36" s="46">
        <f t="shared" si="10"/>
        <v>3105</v>
      </c>
      <c r="I36" s="46">
        <f t="shared" si="10"/>
        <v>3310</v>
      </c>
    </row>
    <row r="37" spans="1:9" ht="15">
      <c r="A37" s="35">
        <f t="shared" si="11"/>
        <v>60</v>
      </c>
      <c r="B37" s="46">
        <f aca="true" t="shared" si="12" ref="B37:I37">B$30-$B$4+($B$2+$A37-$B$5-($B$2/$B$3+$B$6)*B17)*B17</f>
        <v>2133.3333333333335</v>
      </c>
      <c r="C37" s="46">
        <f t="shared" si="12"/>
        <v>2338.3333333333335</v>
      </c>
      <c r="D37" s="46">
        <f t="shared" si="12"/>
        <v>2543.3333333333335</v>
      </c>
      <c r="E37" s="46">
        <f t="shared" si="12"/>
        <v>2748.3333333333335</v>
      </c>
      <c r="F37" s="46">
        <f t="shared" si="12"/>
        <v>2953.3333333333335</v>
      </c>
      <c r="G37" s="46">
        <f t="shared" si="12"/>
        <v>3158.3333333333335</v>
      </c>
      <c r="H37" s="46">
        <f t="shared" si="12"/>
        <v>3363.3333333333335</v>
      </c>
      <c r="I37" s="46">
        <f t="shared" si="12"/>
        <v>3568.3333333333335</v>
      </c>
    </row>
    <row r="38" spans="1:9" ht="15">
      <c r="A38" s="35">
        <f t="shared" si="11"/>
        <v>70</v>
      </c>
      <c r="B38" s="46">
        <f aca="true" t="shared" si="13" ref="B38:I38">B$30-$B$4+($B$2+$A38-$B$5-($B$2/$B$3+$B$6)*B18)*B18</f>
        <v>2408.333333333333</v>
      </c>
      <c r="C38" s="46">
        <f t="shared" si="13"/>
        <v>2613.333333333333</v>
      </c>
      <c r="D38" s="46">
        <f t="shared" si="13"/>
        <v>2818.333333333333</v>
      </c>
      <c r="E38" s="46">
        <f t="shared" si="13"/>
        <v>3023.333333333333</v>
      </c>
      <c r="F38" s="46">
        <f t="shared" si="13"/>
        <v>3228.333333333333</v>
      </c>
      <c r="G38" s="46">
        <f t="shared" si="13"/>
        <v>3433.333333333333</v>
      </c>
      <c r="H38" s="46">
        <f t="shared" si="13"/>
        <v>3638.333333333333</v>
      </c>
      <c r="I38" s="46">
        <f t="shared" si="13"/>
        <v>3843.333333333333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zoomScale="75" zoomScaleNormal="75" workbookViewId="0" topLeftCell="A1">
      <selection activeCell="K18" sqref="K18"/>
    </sheetView>
  </sheetViews>
  <sheetFormatPr defaultColWidth="11.19921875" defaultRowHeight="15"/>
  <cols>
    <col min="1" max="1" width="10.796875" style="0" customWidth="1"/>
    <col min="2" max="2" width="10.296875" style="0" customWidth="1"/>
    <col min="3" max="3" width="12.796875" style="0" customWidth="1"/>
    <col min="4" max="4" width="11.69921875" style="0" bestFit="1" customWidth="1"/>
    <col min="6" max="6" width="12.296875" style="0" customWidth="1"/>
    <col min="7" max="7" width="12" style="0" customWidth="1"/>
    <col min="8" max="8" width="11.796875" style="0" customWidth="1"/>
    <col min="10" max="10" width="14.796875" style="0" customWidth="1"/>
  </cols>
  <sheetData>
    <row r="1" ht="15">
      <c r="A1" s="19" t="s">
        <v>46</v>
      </c>
    </row>
    <row r="2" ht="15">
      <c r="A2" s="27" t="s">
        <v>25</v>
      </c>
    </row>
    <row r="4" spans="1:6" ht="15">
      <c r="A4" s="19" t="s">
        <v>0</v>
      </c>
      <c r="F4" s="19" t="s">
        <v>47</v>
      </c>
    </row>
    <row r="5" spans="1:8" ht="15">
      <c r="A5" s="20" t="s">
        <v>8</v>
      </c>
      <c r="B5" s="35">
        <v>100</v>
      </c>
      <c r="C5" t="s">
        <v>13</v>
      </c>
      <c r="F5" s="38" t="s">
        <v>29</v>
      </c>
      <c r="G5" s="36" t="s">
        <v>43</v>
      </c>
      <c r="H5" s="36" t="s">
        <v>44</v>
      </c>
    </row>
    <row r="6" spans="1:9" ht="15">
      <c r="A6" s="20" t="s">
        <v>9</v>
      </c>
      <c r="B6" s="35">
        <v>100</v>
      </c>
      <c r="C6" t="s">
        <v>14</v>
      </c>
      <c r="F6" s="40">
        <f>($B$5-$B$8+$B$13)/($B$5/$B$6+$B$9)*1/2</f>
        <v>30</v>
      </c>
      <c r="G6" s="40">
        <f>$G10-$F10-$I10</f>
        <v>-1950</v>
      </c>
      <c r="H6" s="40">
        <f>$F10+$I10-$H10</f>
        <v>2700</v>
      </c>
      <c r="I6" t="s">
        <v>34</v>
      </c>
    </row>
    <row r="7" spans="1:9" ht="15">
      <c r="A7" s="20" t="s">
        <v>10</v>
      </c>
      <c r="B7" s="34">
        <v>0</v>
      </c>
      <c r="C7" t="s">
        <v>15</v>
      </c>
      <c r="F7" s="40">
        <f>($B$5-$B$8+$B$14)/($B$5/$B$6+$B$9)*1/2</f>
        <v>16.666666666666668</v>
      </c>
      <c r="G7" s="40">
        <f>$G11-$F11-$I11</f>
        <v>-1861.111111111111</v>
      </c>
      <c r="H7" s="40">
        <f>$F11+$I11-$H11</f>
        <v>2833.333333333333</v>
      </c>
      <c r="I7" t="s">
        <v>33</v>
      </c>
    </row>
    <row r="8" spans="1:6" ht="15">
      <c r="A8" s="20" t="s">
        <v>12</v>
      </c>
      <c r="B8" s="34">
        <v>0</v>
      </c>
      <c r="C8" t="s">
        <v>16</v>
      </c>
      <c r="F8" s="31"/>
    </row>
    <row r="9" spans="1:9" ht="15">
      <c r="A9" s="20" t="s">
        <v>11</v>
      </c>
      <c r="B9" s="34">
        <v>2</v>
      </c>
      <c r="C9" t="s">
        <v>17</v>
      </c>
      <c r="F9" s="39" t="s">
        <v>49</v>
      </c>
      <c r="G9" s="39" t="s">
        <v>50</v>
      </c>
      <c r="H9" s="39" t="s">
        <v>51</v>
      </c>
      <c r="I9" s="39" t="s">
        <v>45</v>
      </c>
    </row>
    <row r="10" spans="1:10" ht="15">
      <c r="A10" s="20" t="s">
        <v>1</v>
      </c>
      <c r="B10" s="34">
        <v>0.002</v>
      </c>
      <c r="C10" t="s">
        <v>20</v>
      </c>
      <c r="F10" s="40">
        <f>$B$5*$F6*(1-$F6/$B$6)</f>
        <v>2100</v>
      </c>
      <c r="G10" s="40">
        <f>$B$5*$F6*((1-$F6/(2*$B$6)))</f>
        <v>2550</v>
      </c>
      <c r="H10" s="40">
        <f>$B$7+($B$8+$B$9*$F6)*$F6</f>
        <v>1800</v>
      </c>
      <c r="I10" s="40">
        <f>$B13*$F6+$B15</f>
        <v>2400</v>
      </c>
      <c r="J10" t="s">
        <v>34</v>
      </c>
    </row>
    <row r="11" spans="1:10" ht="15">
      <c r="A11" s="20" t="s">
        <v>2</v>
      </c>
      <c r="B11" s="34">
        <v>0.1</v>
      </c>
      <c r="C11" t="s">
        <v>21</v>
      </c>
      <c r="F11" s="40">
        <f>$B$5*$F7*(1-$F7/$B$6)</f>
        <v>1388.888888888889</v>
      </c>
      <c r="G11" s="40">
        <f>$B$5*$F7*((1-$F7/(2*$B$6)))</f>
        <v>1527.7777777777778</v>
      </c>
      <c r="H11" s="40">
        <f>$B$7+($B$8+$B$9*$F7)*$F7</f>
        <v>555.5555555555557</v>
      </c>
      <c r="I11" s="40">
        <f>$B14*$F7+$B16</f>
        <v>2000</v>
      </c>
      <c r="J11" t="s">
        <v>33</v>
      </c>
    </row>
    <row r="12" spans="1:3" ht="15">
      <c r="A12" s="20" t="s">
        <v>23</v>
      </c>
      <c r="B12" s="21">
        <v>10</v>
      </c>
      <c r="C12" t="s">
        <v>26</v>
      </c>
    </row>
    <row r="13" spans="1:3" ht="15">
      <c r="A13" s="20" t="s">
        <v>24</v>
      </c>
      <c r="B13" s="21">
        <v>80</v>
      </c>
      <c r="C13" t="s">
        <v>30</v>
      </c>
    </row>
    <row r="14" spans="1:6" ht="15">
      <c r="A14" s="26" t="s">
        <v>32</v>
      </c>
      <c r="B14" s="21">
        <v>0</v>
      </c>
      <c r="C14" t="s">
        <v>31</v>
      </c>
      <c r="F14" s="47"/>
    </row>
    <row r="15" spans="1:3" ht="15">
      <c r="A15" s="26" t="s">
        <v>36</v>
      </c>
      <c r="B15" s="21">
        <v>0</v>
      </c>
      <c r="C15" t="s">
        <v>35</v>
      </c>
    </row>
    <row r="16" spans="1:3" ht="15">
      <c r="A16" s="26" t="s">
        <v>37</v>
      </c>
      <c r="B16" s="21">
        <v>2000</v>
      </c>
      <c r="C16" t="s">
        <v>38</v>
      </c>
    </row>
    <row r="17" spans="1:2" ht="15">
      <c r="A17" s="25"/>
      <c r="B17" s="8"/>
    </row>
    <row r="18" spans="1:10" ht="15">
      <c r="A18" s="22" t="s">
        <v>18</v>
      </c>
      <c r="B18" s="23" t="s">
        <v>48</v>
      </c>
      <c r="C18" s="23"/>
      <c r="D18" s="23" t="s">
        <v>19</v>
      </c>
      <c r="E18" s="51" t="s">
        <v>27</v>
      </c>
      <c r="F18" s="51"/>
      <c r="G18" s="32" t="s">
        <v>39</v>
      </c>
      <c r="H18" s="29" t="s">
        <v>40</v>
      </c>
      <c r="I18" s="29" t="s">
        <v>41</v>
      </c>
      <c r="J18" s="37" t="s">
        <v>42</v>
      </c>
    </row>
    <row r="19" spans="1:10" ht="15">
      <c r="A19" s="24" t="s">
        <v>5</v>
      </c>
      <c r="B19" s="24" t="s">
        <v>22</v>
      </c>
      <c r="C19" s="24" t="s">
        <v>60</v>
      </c>
      <c r="D19" s="24" t="s">
        <v>28</v>
      </c>
      <c r="E19" s="24" t="s">
        <v>61</v>
      </c>
      <c r="F19" s="24" t="s">
        <v>62</v>
      </c>
      <c r="G19" s="33" t="s">
        <v>63</v>
      </c>
      <c r="H19" s="30" t="s">
        <v>64</v>
      </c>
      <c r="I19" s="30" t="s">
        <v>65</v>
      </c>
      <c r="J19" s="50" t="s">
        <v>66</v>
      </c>
    </row>
    <row r="20" spans="1:10" ht="15">
      <c r="A20" s="28">
        <v>0</v>
      </c>
      <c r="B20" s="31">
        <f>IF(A20&lt;$B$12,$B$13,$B$14)</f>
        <v>80</v>
      </c>
      <c r="C20" s="48">
        <f>$B$10*(1+($B20-$B$8)/$B$5)</f>
        <v>0.0036000000000000003</v>
      </c>
      <c r="D20" s="49">
        <v>16.66667</v>
      </c>
      <c r="E20" s="31">
        <f>H20-G20-J20</f>
        <v>-1194.4446555555498</v>
      </c>
      <c r="F20" s="31">
        <f>G20+J20-I20</f>
        <v>2166.6669333332998</v>
      </c>
      <c r="G20" s="31">
        <f>$B$5*D20*(1-D20/$B$6)</f>
        <v>1388.8891111111</v>
      </c>
      <c r="H20" s="31">
        <f>$B$5*D20*((1-D20/(2*$B$6)))</f>
        <v>1527.77805555555</v>
      </c>
      <c r="I20" s="31">
        <f>$B$7+($B$8+$B$9*D20)*D20</f>
        <v>555.5557777778</v>
      </c>
      <c r="J20" s="31">
        <f aca="true" t="shared" si="0" ref="J20:J83">IF($A20&lt;$B$12,$B$15,$B$16)+B20*D20</f>
        <v>1333.3336</v>
      </c>
    </row>
    <row r="21" spans="1:10" ht="15">
      <c r="A21" s="28">
        <f>A20+$B$11</f>
        <v>0.1</v>
      </c>
      <c r="B21" s="31">
        <f>IF(A21&lt;$B$12,$B$13,$B$14)</f>
        <v>80</v>
      </c>
      <c r="C21" s="48">
        <f aca="true" t="shared" si="1" ref="C21:C84">$B$10*(1+($B21-$B$8)/$B$5)</f>
        <v>0.0036000000000000003</v>
      </c>
      <c r="D21" s="31">
        <f>(1+$C$21*$B$11*($B$5-$B$8+B21-2*($B$5/$B$6+$B$9)*D20))*D20</f>
        <v>17.146669975999977</v>
      </c>
      <c r="E21" s="31">
        <f aca="true" t="shared" si="2" ref="E21:E84">H21-G21-J21</f>
        <v>-1224.7294524470685</v>
      </c>
      <c r="F21" s="31">
        <f aca="true" t="shared" si="3" ref="F21:F84">G21+J21-I21</f>
        <v>2204.3757218824185</v>
      </c>
      <c r="G21" s="31">
        <f aca="true" t="shared" si="4" ref="G21:G84">$B$5*D21*(1-D21/$B$6)</f>
        <v>1420.6587063341387</v>
      </c>
      <c r="H21" s="31">
        <f aca="true" t="shared" si="5" ref="H21:H84">$B$5*D21*((1-D21/(2*$B$6)))</f>
        <v>1567.6628519670683</v>
      </c>
      <c r="I21" s="31">
        <f aca="true" t="shared" si="6" ref="I21:I84">$B$7+($B$8+$B$9*D21)*D21</f>
        <v>588.0165825317181</v>
      </c>
      <c r="J21" s="31">
        <f t="shared" si="0"/>
        <v>1371.733598079998</v>
      </c>
    </row>
    <row r="22" spans="1:10" ht="15">
      <c r="A22" s="28">
        <f aca="true" t="shared" si="7" ref="A22:A85">A21+$B$11</f>
        <v>0.2</v>
      </c>
      <c r="B22" s="31">
        <f aca="true" t="shared" si="8" ref="B22:B85">IF(A22&lt;$B$12,$B$13,$B$14)</f>
        <v>80</v>
      </c>
      <c r="C22" s="48">
        <f t="shared" si="1"/>
        <v>0.0036000000000000003</v>
      </c>
      <c r="D22" s="31">
        <f aca="true" t="shared" si="9" ref="D22:D85">(1+$C$21*$B$11*($B$5-$B$8+B22-2*($B$5/$B$6+$B$9)*D21))*D21</f>
        <v>17.62271628131052</v>
      </c>
      <c r="E22" s="31">
        <f t="shared" si="2"/>
        <v>-1254.5372379390578</v>
      </c>
      <c r="F22" s="31">
        <f t="shared" si="3"/>
        <v>2240.408543241193</v>
      </c>
      <c r="G22" s="31">
        <f t="shared" si="4"/>
        <v>1451.711498999485</v>
      </c>
      <c r="H22" s="31">
        <f t="shared" si="5"/>
        <v>1606.9915635652687</v>
      </c>
      <c r="I22" s="31">
        <f t="shared" si="6"/>
        <v>621.1202582631338</v>
      </c>
      <c r="J22" s="31">
        <f t="shared" si="0"/>
        <v>1409.8173025048416</v>
      </c>
    </row>
    <row r="23" spans="1:10" ht="15">
      <c r="A23" s="28">
        <f t="shared" si="7"/>
        <v>0.30000000000000004</v>
      </c>
      <c r="B23" s="31">
        <f t="shared" si="8"/>
        <v>80</v>
      </c>
      <c r="C23" s="48">
        <f t="shared" si="1"/>
        <v>0.0036000000000000003</v>
      </c>
      <c r="D23" s="31">
        <f t="shared" si="9"/>
        <v>18.09385841741526</v>
      </c>
      <c r="E23" s="31">
        <f t="shared" si="2"/>
        <v>-1283.8148171784862</v>
      </c>
      <c r="F23" s="31">
        <f t="shared" si="3"/>
        <v>2274.7313778463395</v>
      </c>
      <c r="G23" s="31">
        <f t="shared" si="4"/>
        <v>1481.9981293120568</v>
      </c>
      <c r="H23" s="31">
        <f t="shared" si="5"/>
        <v>1645.6919855267913</v>
      </c>
      <c r="I23" s="31">
        <f t="shared" si="6"/>
        <v>654.775424858938</v>
      </c>
      <c r="J23" s="31">
        <f t="shared" si="0"/>
        <v>1447.5086733932208</v>
      </c>
    </row>
    <row r="24" spans="1:10" ht="15">
      <c r="A24" s="28">
        <f t="shared" si="7"/>
        <v>0.4</v>
      </c>
      <c r="B24" s="31">
        <f t="shared" si="8"/>
        <v>80</v>
      </c>
      <c r="C24" s="48">
        <f t="shared" si="1"/>
        <v>0.0036000000000000003</v>
      </c>
      <c r="D24" s="31">
        <f t="shared" si="9"/>
        <v>18.559182984016115</v>
      </c>
      <c r="E24" s="31">
        <f t="shared" si="2"/>
        <v>-1312.5130022041926</v>
      </c>
      <c r="F24" s="31">
        <f t="shared" si="3"/>
        <v>2307.323118020321</v>
      </c>
      <c r="G24" s="31">
        <f t="shared" si="4"/>
        <v>1511.4750253674183</v>
      </c>
      <c r="H24" s="31">
        <f t="shared" si="5"/>
        <v>1683.696661884515</v>
      </c>
      <c r="I24" s="31">
        <f t="shared" si="6"/>
        <v>688.8865460683866</v>
      </c>
      <c r="J24" s="31">
        <f t="shared" si="0"/>
        <v>1484.7346387212892</v>
      </c>
    </row>
    <row r="25" spans="1:10" ht="15">
      <c r="A25" s="28">
        <f t="shared" si="7"/>
        <v>0.5</v>
      </c>
      <c r="B25" s="31">
        <f t="shared" si="8"/>
        <v>80</v>
      </c>
      <c r="C25" s="48">
        <f t="shared" si="1"/>
        <v>0.0036000000000000003</v>
      </c>
      <c r="D25" s="31">
        <f t="shared" si="9"/>
        <v>19.0178205716265</v>
      </c>
      <c r="E25" s="31">
        <f t="shared" si="2"/>
        <v>-1340.5868960828302</v>
      </c>
      <c r="F25" s="31">
        <f t="shared" si="3"/>
        <v>2338.17520500903</v>
      </c>
      <c r="G25" s="31">
        <f t="shared" si="4"/>
        <v>1540.10455786807</v>
      </c>
      <c r="H25" s="31">
        <f t="shared" si="5"/>
        <v>1720.94330751536</v>
      </c>
      <c r="I25" s="31">
        <f t="shared" si="6"/>
        <v>723.3549985891602</v>
      </c>
      <c r="J25" s="31">
        <f t="shared" si="0"/>
        <v>1521.42564573012</v>
      </c>
    </row>
    <row r="26" spans="1:10" ht="15">
      <c r="A26" s="28">
        <f t="shared" si="7"/>
        <v>0.6</v>
      </c>
      <c r="B26" s="31">
        <f t="shared" si="8"/>
        <v>80</v>
      </c>
      <c r="C26" s="48">
        <f t="shared" si="1"/>
        <v>0.0036000000000000003</v>
      </c>
      <c r="D26" s="31">
        <f t="shared" si="9"/>
        <v>19.468951946191606</v>
      </c>
      <c r="E26" s="31">
        <f t="shared" si="2"/>
        <v>-1367.9961107537697</v>
      </c>
      <c r="F26" s="31">
        <f t="shared" si="3"/>
        <v>2367.2910806651357</v>
      </c>
      <c r="G26" s="31">
        <f t="shared" si="4"/>
        <v>1567.8551047360427</v>
      </c>
      <c r="H26" s="31">
        <f t="shared" si="5"/>
        <v>1757.3751496776015</v>
      </c>
      <c r="I26" s="31">
        <f t="shared" si="6"/>
        <v>758.0801797662358</v>
      </c>
      <c r="J26" s="31">
        <f t="shared" si="0"/>
        <v>1557.5161556953285</v>
      </c>
    </row>
    <row r="27" spans="1:10" ht="15">
      <c r="A27" s="28">
        <f t="shared" si="7"/>
        <v>0.7</v>
      </c>
      <c r="B27" s="31">
        <f t="shared" si="8"/>
        <v>80</v>
      </c>
      <c r="C27" s="48">
        <f t="shared" si="1"/>
        <v>0.0036000000000000003</v>
      </c>
      <c r="D27" s="31">
        <f t="shared" si="9"/>
        <v>19.91181343815729</v>
      </c>
      <c r="E27" s="31">
        <f t="shared" si="2"/>
        <v>-1394.7049178545924</v>
      </c>
      <c r="F27" s="31">
        <f t="shared" si="3"/>
        <v>2394.6854756803687</v>
      </c>
      <c r="G27" s="31">
        <f t="shared" si="4"/>
        <v>1594.7010294197478</v>
      </c>
      <c r="H27" s="31">
        <f t="shared" si="5"/>
        <v>1792.9411866177384</v>
      </c>
      <c r="I27" s="31">
        <f t="shared" si="6"/>
        <v>792.9606287919623</v>
      </c>
      <c r="J27" s="31">
        <f t="shared" si="0"/>
        <v>1592.945075052583</v>
      </c>
    </row>
    <row r="28" spans="1:10" ht="15">
      <c r="A28" s="28">
        <f t="shared" si="7"/>
        <v>0.7999999999999999</v>
      </c>
      <c r="B28" s="31">
        <f t="shared" si="8"/>
        <v>80</v>
      </c>
      <c r="C28" s="48">
        <f t="shared" si="1"/>
        <v>0.0036000000000000003</v>
      </c>
      <c r="D28" s="31">
        <f t="shared" si="9"/>
        <v>20.34570146985456</v>
      </c>
      <c r="E28" s="31">
        <f t="shared" si="2"/>
        <v>-1420.6823334381438</v>
      </c>
      <c r="F28" s="31">
        <f t="shared" si="3"/>
        <v>2420.383559672495</v>
      </c>
      <c r="G28" s="31">
        <f t="shared" si="4"/>
        <v>1620.622578685014</v>
      </c>
      <c r="H28" s="31">
        <f t="shared" si="5"/>
        <v>1827.5963628352351</v>
      </c>
      <c r="I28" s="31">
        <f t="shared" si="6"/>
        <v>827.895136600884</v>
      </c>
      <c r="J28" s="31">
        <f t="shared" si="0"/>
        <v>1627.6561175883649</v>
      </c>
    </row>
    <row r="29" spans="1:10" ht="15">
      <c r="A29" s="28">
        <f t="shared" si="7"/>
        <v>0.8999999999999999</v>
      </c>
      <c r="B29" s="31">
        <f t="shared" si="8"/>
        <v>80</v>
      </c>
      <c r="C29" s="48">
        <f t="shared" si="1"/>
        <v>0.0036000000000000003</v>
      </c>
      <c r="D29" s="31">
        <f t="shared" si="9"/>
        <v>20.769976177572183</v>
      </c>
      <c r="E29" s="31">
        <f t="shared" si="2"/>
        <v>-1445.9021389973166</v>
      </c>
      <c r="F29" s="31">
        <f t="shared" si="3"/>
        <v>2444.419980712245</v>
      </c>
      <c r="G29" s="31">
        <f t="shared" si="4"/>
        <v>1645.6057073403024</v>
      </c>
      <c r="H29" s="31">
        <f t="shared" si="5"/>
        <v>1861.3016625487603</v>
      </c>
      <c r="I29" s="31">
        <f t="shared" si="6"/>
        <v>862.7838208338319</v>
      </c>
      <c r="J29" s="31">
        <f t="shared" si="0"/>
        <v>1661.5980942057745</v>
      </c>
    </row>
    <row r="30" spans="1:10" ht="15">
      <c r="A30" s="28">
        <f t="shared" si="7"/>
        <v>0.9999999999999999</v>
      </c>
      <c r="B30" s="31">
        <f t="shared" si="8"/>
        <v>80</v>
      </c>
      <c r="C30" s="48">
        <f t="shared" si="1"/>
        <v>0.0036000000000000003</v>
      </c>
      <c r="D30" s="31">
        <f t="shared" si="9"/>
        <v>21.184064107378322</v>
      </c>
      <c r="E30" s="31">
        <f t="shared" si="2"/>
        <v>-1470.3428425375087</v>
      </c>
      <c r="F30" s="31">
        <f t="shared" si="3"/>
        <v>2466.837823011554</v>
      </c>
      <c r="G30" s="31">
        <f t="shared" si="4"/>
        <v>1669.6418386323178</v>
      </c>
      <c r="H30" s="31">
        <f t="shared" si="5"/>
        <v>1894.0241246850749</v>
      </c>
      <c r="I30" s="31">
        <f t="shared" si="6"/>
        <v>897.529144211029</v>
      </c>
      <c r="J30" s="31">
        <f t="shared" si="0"/>
        <v>1694.7251285902657</v>
      </c>
    </row>
    <row r="31" spans="1:10" ht="15">
      <c r="A31" s="28">
        <f t="shared" si="7"/>
        <v>1.0999999999999999</v>
      </c>
      <c r="B31" s="31">
        <f t="shared" si="8"/>
        <v>80</v>
      </c>
      <c r="C31" s="48">
        <f t="shared" si="1"/>
        <v>0.0036000000000000003</v>
      </c>
      <c r="D31" s="31">
        <f t="shared" si="9"/>
        <v>21.587459985788527</v>
      </c>
      <c r="E31" s="31">
        <f t="shared" si="2"/>
        <v>-1493.9875845440718</v>
      </c>
      <c r="F31" s="31">
        <f t="shared" si="3"/>
        <v>2487.6875115278726</v>
      </c>
      <c r="G31" s="31">
        <f t="shared" si="4"/>
        <v>1692.727569940832</v>
      </c>
      <c r="H31" s="31">
        <f t="shared" si="5"/>
        <v>1925.7367842598424</v>
      </c>
      <c r="I31" s="31">
        <f t="shared" si="6"/>
        <v>932.0368572760416</v>
      </c>
      <c r="J31" s="31">
        <f t="shared" si="0"/>
        <v>1726.9967988630822</v>
      </c>
    </row>
    <row r="32" spans="1:10" ht="15">
      <c r="A32" s="28">
        <f t="shared" si="7"/>
        <v>1.2</v>
      </c>
      <c r="B32" s="31">
        <f t="shared" si="8"/>
        <v>80</v>
      </c>
      <c r="C32" s="48">
        <f t="shared" si="1"/>
        <v>0.0036000000000000003</v>
      </c>
      <c r="D32" s="31">
        <f t="shared" si="9"/>
        <v>21.9797275870095</v>
      </c>
      <c r="E32" s="31">
        <f t="shared" si="2"/>
        <v>-1516.823994561187</v>
      </c>
      <c r="F32" s="31">
        <f t="shared" si="3"/>
        <v>2507.0256912642703</v>
      </c>
      <c r="G32" s="31">
        <f t="shared" si="4"/>
        <v>1714.8643339018033</v>
      </c>
      <c r="H32" s="31">
        <f t="shared" si="5"/>
        <v>1956.4185463013764</v>
      </c>
      <c r="I32" s="31">
        <f t="shared" si="6"/>
        <v>966.2168495982928</v>
      </c>
      <c r="J32" s="31">
        <f t="shared" si="0"/>
        <v>1758.37820696076</v>
      </c>
    </row>
    <row r="33" spans="1:10" ht="15">
      <c r="A33" s="28">
        <f t="shared" si="7"/>
        <v>1.3</v>
      </c>
      <c r="B33" s="31">
        <f t="shared" si="8"/>
        <v>80</v>
      </c>
      <c r="C33" s="48">
        <f t="shared" si="1"/>
        <v>0.0036000000000000003</v>
      </c>
      <c r="D33" s="31">
        <f t="shared" si="9"/>
        <v>22.360499737081557</v>
      </c>
      <c r="E33" s="31">
        <f t="shared" si="2"/>
        <v>-1538.8440047205124</v>
      </c>
      <c r="F33" s="31">
        <f t="shared" si="3"/>
        <v>2524.9141071986073</v>
      </c>
      <c r="G33" s="31">
        <f t="shared" si="4"/>
        <v>1736.0580252161315</v>
      </c>
      <c r="H33" s="31">
        <f t="shared" si="5"/>
        <v>1986.0539994621436</v>
      </c>
      <c r="I33" s="31">
        <f t="shared" si="6"/>
        <v>999.9838969840488</v>
      </c>
      <c r="J33" s="31">
        <f t="shared" si="0"/>
        <v>1788.8399789665245</v>
      </c>
    </row>
    <row r="34" spans="1:10" ht="15">
      <c r="A34" s="28">
        <f t="shared" si="7"/>
        <v>1.4000000000000001</v>
      </c>
      <c r="B34" s="31">
        <f t="shared" si="8"/>
        <v>80</v>
      </c>
      <c r="C34" s="48">
        <f t="shared" si="1"/>
        <v>0.0036000000000000003</v>
      </c>
      <c r="D34" s="31">
        <f t="shared" si="9"/>
        <v>22.72947751130167</v>
      </c>
      <c r="E34" s="31">
        <f t="shared" si="2"/>
        <v>-1560.0436269357494</v>
      </c>
      <c r="F34" s="31">
        <f t="shared" si="3"/>
        <v>2541.4185082239956</v>
      </c>
      <c r="G34" s="31">
        <f t="shared" si="4"/>
        <v>1756.3186031933985</v>
      </c>
      <c r="H34" s="31">
        <f t="shared" si="5"/>
        <v>2014.6331771617827</v>
      </c>
      <c r="I34" s="31">
        <f t="shared" si="6"/>
        <v>1033.2582958735368</v>
      </c>
      <c r="J34" s="31">
        <f t="shared" si="0"/>
        <v>1818.3582009041336</v>
      </c>
    </row>
    <row r="35" spans="1:10" ht="15">
      <c r="A35" s="28">
        <f t="shared" si="7"/>
        <v>1.5000000000000002</v>
      </c>
      <c r="B35" s="31">
        <f t="shared" si="8"/>
        <v>80</v>
      </c>
      <c r="C35" s="48">
        <f t="shared" si="1"/>
        <v>0.0036000000000000003</v>
      </c>
      <c r="D35" s="31">
        <f t="shared" si="9"/>
        <v>23.0864286944906</v>
      </c>
      <c r="E35" s="31">
        <f t="shared" si="2"/>
        <v>-1580.4227006263484</v>
      </c>
      <c r="F35" s="31">
        <f t="shared" si="3"/>
        <v>2556.607595410911</v>
      </c>
      <c r="G35" s="31">
        <f t="shared" si="4"/>
        <v>1775.659679583261</v>
      </c>
      <c r="H35" s="31">
        <f t="shared" si="5"/>
        <v>2042.1512745161606</v>
      </c>
      <c r="I35" s="31">
        <f t="shared" si="6"/>
        <v>1065.966379731598</v>
      </c>
      <c r="J35" s="31">
        <f t="shared" si="0"/>
        <v>1846.9142955592479</v>
      </c>
    </row>
    <row r="36" spans="1:10" ht="15">
      <c r="A36" s="28">
        <f t="shared" si="7"/>
        <v>1.6000000000000003</v>
      </c>
      <c r="B36" s="31">
        <f t="shared" si="8"/>
        <v>80</v>
      </c>
      <c r="C36" s="48">
        <f t="shared" si="1"/>
        <v>0.0036000000000000003</v>
      </c>
      <c r="D36" s="31">
        <f t="shared" si="9"/>
        <v>23.431185583783467</v>
      </c>
      <c r="E36" s="31">
        <f t="shared" si="2"/>
        <v>-1599.9846177718264</v>
      </c>
      <c r="F36" s="31">
        <f t="shared" si="3"/>
        <v>2570.5520314959176</v>
      </c>
      <c r="G36" s="31">
        <f t="shared" si="4"/>
        <v>1794.0981005166445</v>
      </c>
      <c r="H36" s="31">
        <f t="shared" si="5"/>
        <v>2068.6083294474956</v>
      </c>
      <c r="I36" s="31">
        <f t="shared" si="6"/>
        <v>1098.0409157234044</v>
      </c>
      <c r="J36" s="31">
        <f t="shared" si="0"/>
        <v>1874.4948467026775</v>
      </c>
    </row>
    <row r="37" spans="1:10" ht="15">
      <c r="A37" s="28">
        <f t="shared" si="7"/>
        <v>1.7000000000000004</v>
      </c>
      <c r="B37" s="31">
        <f t="shared" si="8"/>
        <v>80</v>
      </c>
      <c r="C37" s="48">
        <f t="shared" si="1"/>
        <v>0.0036000000000000003</v>
      </c>
      <c r="D37" s="31">
        <f t="shared" si="9"/>
        <v>23.76364222063136</v>
      </c>
      <c r="E37" s="31">
        <f t="shared" si="2"/>
        <v>-1618.7360318554222</v>
      </c>
      <c r="F37" s="31">
        <f t="shared" si="3"/>
        <v>2583.323524943125</v>
      </c>
      <c r="G37" s="31">
        <f t="shared" si="4"/>
        <v>1811.6535304729625</v>
      </c>
      <c r="H37" s="31">
        <f t="shared" si="5"/>
        <v>2094.0088762680493</v>
      </c>
      <c r="I37" s="31">
        <f t="shared" si="6"/>
        <v>1129.4213831803468</v>
      </c>
      <c r="J37" s="31">
        <f t="shared" si="0"/>
        <v>1901.091377650509</v>
      </c>
    </row>
    <row r="38" spans="1:10" ht="15">
      <c r="A38" s="28">
        <f t="shared" si="7"/>
        <v>1.8000000000000005</v>
      </c>
      <c r="B38" s="31">
        <f t="shared" si="8"/>
        <v>80</v>
      </c>
      <c r="C38" s="48">
        <f t="shared" si="1"/>
        <v>0.0036000000000000003</v>
      </c>
      <c r="D38" s="31">
        <f t="shared" si="9"/>
        <v>24.0837511426935</v>
      </c>
      <c r="E38" s="31">
        <f t="shared" si="2"/>
        <v>-1636.6865568638848</v>
      </c>
      <c r="F38" s="31">
        <f t="shared" si="3"/>
        <v>2594.9939983752583</v>
      </c>
      <c r="G38" s="31">
        <f t="shared" si="4"/>
        <v>1828.3480451661596</v>
      </c>
      <c r="H38" s="31">
        <f t="shared" si="5"/>
        <v>2118.361579717755</v>
      </c>
      <c r="I38" s="31">
        <f t="shared" si="6"/>
        <v>1160.054138206381</v>
      </c>
      <c r="J38" s="31">
        <f t="shared" si="0"/>
        <v>1926.70009141548</v>
      </c>
    </row>
    <row r="39" spans="1:10" ht="15">
      <c r="A39" s="28">
        <f t="shared" si="7"/>
        <v>1.9000000000000006</v>
      </c>
      <c r="B39" s="31">
        <f t="shared" si="8"/>
        <v>80</v>
      </c>
      <c r="C39" s="48">
        <f t="shared" si="1"/>
        <v>0.0036000000000000003</v>
      </c>
      <c r="D39" s="31">
        <f t="shared" si="9"/>
        <v>24.39151974747715</v>
      </c>
      <c r="E39" s="31">
        <f t="shared" si="2"/>
        <v>-1653.848462002388</v>
      </c>
      <c r="F39" s="31">
        <f t="shared" si="3"/>
        <v>2605.6348477711836</v>
      </c>
      <c r="G39" s="31">
        <f t="shared" si="4"/>
        <v>1844.2057391561473</v>
      </c>
      <c r="H39" s="31">
        <f t="shared" si="5"/>
        <v>2141.6788569519313</v>
      </c>
      <c r="I39" s="31">
        <f t="shared" si="6"/>
        <v>1189.8924711831357</v>
      </c>
      <c r="J39" s="31">
        <f t="shared" si="0"/>
        <v>1951.321579798172</v>
      </c>
    </row>
    <row r="40" spans="1:10" ht="15">
      <c r="A40" s="28">
        <f t="shared" si="7"/>
        <v>2.0000000000000004</v>
      </c>
      <c r="B40" s="31">
        <f t="shared" si="8"/>
        <v>80</v>
      </c>
      <c r="C40" s="48">
        <f t="shared" si="1"/>
        <v>0.0036000000000000003</v>
      </c>
      <c r="D40" s="31">
        <f t="shared" si="9"/>
        <v>24.687006358235887</v>
      </c>
      <c r="E40" s="31">
        <f t="shared" si="2"/>
        <v>-1670.2363671930816</v>
      </c>
      <c r="F40" s="31">
        <f t="shared" si="3"/>
        <v>2615.3162956877222</v>
      </c>
      <c r="G40" s="31">
        <f t="shared" si="4"/>
        <v>1859.2523528920094</v>
      </c>
      <c r="H40" s="31">
        <f t="shared" si="5"/>
        <v>2163.976494357799</v>
      </c>
      <c r="I40" s="31">
        <f t="shared" si="6"/>
        <v>1218.8965658631582</v>
      </c>
      <c r="J40" s="31">
        <f t="shared" si="0"/>
        <v>1974.960508658871</v>
      </c>
    </row>
    <row r="41" spans="1:10" ht="15">
      <c r="A41" s="28">
        <f t="shared" si="7"/>
        <v>2.1000000000000005</v>
      </c>
      <c r="B41" s="31">
        <f t="shared" si="8"/>
        <v>80</v>
      </c>
      <c r="C41" s="48">
        <f t="shared" si="1"/>
        <v>0.0036000000000000003</v>
      </c>
      <c r="D41" s="31">
        <f t="shared" si="9"/>
        <v>24.970316079117364</v>
      </c>
      <c r="E41" s="31">
        <f t="shared" si="2"/>
        <v>-1685.8669437838757</v>
      </c>
      <c r="F41" s="31">
        <f t="shared" si="3"/>
        <v>2624.106838968044</v>
      </c>
      <c r="G41" s="31">
        <f t="shared" si="4"/>
        <v>1873.5149228207094</v>
      </c>
      <c r="H41" s="31">
        <f t="shared" si="5"/>
        <v>2185.273265366223</v>
      </c>
      <c r="I41" s="31">
        <f t="shared" si="6"/>
        <v>1247.0333701820543</v>
      </c>
      <c r="J41" s="31">
        <f t="shared" si="0"/>
        <v>1997.6252863293892</v>
      </c>
    </row>
    <row r="42" spans="1:10" ht="15">
      <c r="A42" s="28">
        <f t="shared" si="7"/>
        <v>2.2000000000000006</v>
      </c>
      <c r="B42" s="31">
        <f t="shared" si="8"/>
        <v>80</v>
      </c>
      <c r="C42" s="48">
        <f t="shared" si="1"/>
        <v>0.0036000000000000003</v>
      </c>
      <c r="D42" s="31">
        <f t="shared" si="9"/>
        <v>25.241596521247548</v>
      </c>
      <c r="E42" s="31">
        <f t="shared" si="2"/>
        <v>-1700.7586242290754</v>
      </c>
      <c r="F42" s="31">
        <f t="shared" si="3"/>
        <v>2632.0727890001895</v>
      </c>
      <c r="G42" s="31">
        <f t="shared" si="4"/>
        <v>1887.0214571832983</v>
      </c>
      <c r="H42" s="31">
        <f t="shared" si="5"/>
        <v>2205.5905546540266</v>
      </c>
      <c r="I42" s="31">
        <f t="shared" si="6"/>
        <v>1274.2763898829126</v>
      </c>
      <c r="J42" s="31">
        <f t="shared" si="0"/>
        <v>2019.3277216998038</v>
      </c>
    </row>
    <row r="43" spans="1:10" ht="15">
      <c r="A43" s="28">
        <f t="shared" si="7"/>
        <v>2.3000000000000007</v>
      </c>
      <c r="B43" s="31">
        <f t="shared" si="8"/>
        <v>80</v>
      </c>
      <c r="C43" s="48">
        <f t="shared" si="1"/>
        <v>0.0036000000000000003</v>
      </c>
      <c r="D43" s="31">
        <f t="shared" si="9"/>
        <v>25.50103347475084</v>
      </c>
      <c r="E43" s="31">
        <f t="shared" si="2"/>
        <v>-1714.9313238398859</v>
      </c>
      <c r="F43" s="31">
        <f t="shared" si="3"/>
        <v>2639.2779006140627</v>
      </c>
      <c r="G43" s="31">
        <f t="shared" si="4"/>
        <v>1899.800639194721</v>
      </c>
      <c r="H43" s="31">
        <f t="shared" si="5"/>
        <v>2224.9519933349025</v>
      </c>
      <c r="I43" s="31">
        <f t="shared" si="6"/>
        <v>1300.6054165607259</v>
      </c>
      <c r="J43" s="31">
        <f t="shared" si="0"/>
        <v>2040.0826779800673</v>
      </c>
    </row>
    <row r="44" spans="1:10" ht="15">
      <c r="A44" s="28">
        <f t="shared" si="7"/>
        <v>2.400000000000001</v>
      </c>
      <c r="B44" s="31">
        <f t="shared" si="8"/>
        <v>80</v>
      </c>
      <c r="C44" s="48">
        <f t="shared" si="1"/>
        <v>0.0036000000000000003</v>
      </c>
      <c r="D44" s="31">
        <f t="shared" si="9"/>
        <v>25.74884659402911</v>
      </c>
      <c r="E44" s="31">
        <f t="shared" si="2"/>
        <v>-1728.4061770609069</v>
      </c>
      <c r="F44" s="31">
        <f t="shared" si="3"/>
        <v>2645.7830841567065</v>
      </c>
      <c r="G44" s="31">
        <f t="shared" si="4"/>
        <v>1911.8815584800664</v>
      </c>
      <c r="H44" s="31">
        <f t="shared" si="5"/>
        <v>2243.3831089414884</v>
      </c>
      <c r="I44" s="31">
        <f t="shared" si="6"/>
        <v>1326.006201845689</v>
      </c>
      <c r="J44" s="31">
        <f t="shared" si="0"/>
        <v>2059.907727522329</v>
      </c>
    </row>
    <row r="45" spans="1:10" ht="15">
      <c r="A45" s="28">
        <f t="shared" si="7"/>
        <v>2.500000000000001</v>
      </c>
      <c r="B45" s="31">
        <f t="shared" si="8"/>
        <v>80</v>
      </c>
      <c r="C45" s="48">
        <f t="shared" si="1"/>
        <v>0.0036000000000000003</v>
      </c>
      <c r="D45" s="31">
        <f t="shared" si="9"/>
        <v>25.985285155328853</v>
      </c>
      <c r="E45" s="31">
        <f t="shared" si="2"/>
        <v>-1741.2052901244315</v>
      </c>
      <c r="F45" s="31">
        <f t="shared" si="3"/>
        <v>2651.646194147931</v>
      </c>
      <c r="G45" s="31">
        <f t="shared" si="4"/>
        <v>1923.2934709291312</v>
      </c>
      <c r="H45" s="31">
        <f t="shared" si="5"/>
        <v>2260.910993231008</v>
      </c>
      <c r="I45" s="31">
        <f t="shared" si="6"/>
        <v>1350.4700892075082</v>
      </c>
      <c r="J45" s="31">
        <f t="shared" si="0"/>
        <v>2078.8228124263082</v>
      </c>
    </row>
    <row r="46" spans="1:10" ht="15">
      <c r="A46" s="28">
        <f t="shared" si="7"/>
        <v>2.600000000000001</v>
      </c>
      <c r="B46" s="31">
        <f t="shared" si="8"/>
        <v>80</v>
      </c>
      <c r="C46" s="48">
        <f t="shared" si="1"/>
        <v>0.0036000000000000003</v>
      </c>
      <c r="D46" s="31">
        <f t="shared" si="9"/>
        <v>26.210623937050052</v>
      </c>
      <c r="E46" s="31">
        <f t="shared" si="2"/>
        <v>-1753.351511379274</v>
      </c>
      <c r="F46" s="31">
        <f t="shared" si="3"/>
        <v>2656.9218871606263</v>
      </c>
      <c r="G46" s="31">
        <f t="shared" si="4"/>
        <v>1934.065586535544</v>
      </c>
      <c r="H46" s="31">
        <f t="shared" si="5"/>
        <v>2277.5639901202744</v>
      </c>
      <c r="I46" s="31">
        <f t="shared" si="6"/>
        <v>1373.9936143389223</v>
      </c>
      <c r="J46" s="31">
        <f t="shared" si="0"/>
        <v>2096.8499149640043</v>
      </c>
    </row>
    <row r="47" spans="1:10" ht="15">
      <c r="A47" s="28">
        <f t="shared" si="7"/>
        <v>2.700000000000001</v>
      </c>
      <c r="B47" s="31">
        <f t="shared" si="8"/>
        <v>80</v>
      </c>
      <c r="C47" s="48">
        <f t="shared" si="1"/>
        <v>0.0036000000000000003</v>
      </c>
      <c r="D47" s="31">
        <f t="shared" si="9"/>
        <v>26.425159264684858</v>
      </c>
      <c r="E47" s="31">
        <f t="shared" si="2"/>
        <v>-1764.8682200928085</v>
      </c>
      <c r="F47" s="31">
        <f t="shared" si="3"/>
        <v>2661.661541151395</v>
      </c>
      <c r="G47" s="31">
        <f t="shared" si="4"/>
        <v>1944.226884304526</v>
      </c>
      <c r="H47" s="31">
        <f t="shared" si="5"/>
        <v>2293.371405386506</v>
      </c>
      <c r="I47" s="31">
        <f t="shared" si="6"/>
        <v>1396.57808432792</v>
      </c>
      <c r="J47" s="31">
        <f t="shared" si="0"/>
        <v>2114.0127411747885</v>
      </c>
    </row>
    <row r="48" spans="1:10" ht="15">
      <c r="A48" s="28">
        <f t="shared" si="7"/>
        <v>2.800000000000001</v>
      </c>
      <c r="B48" s="31">
        <f t="shared" si="8"/>
        <v>80</v>
      </c>
      <c r="C48" s="48">
        <f t="shared" si="1"/>
        <v>0.0036000000000000003</v>
      </c>
      <c r="D48" s="31">
        <f t="shared" si="9"/>
        <v>26.629205253962283</v>
      </c>
      <c r="E48" s="31">
        <f t="shared" si="2"/>
        <v>-1775.7791340881565</v>
      </c>
      <c r="F48" s="31">
        <f t="shared" si="3"/>
        <v>2665.9132283402537</v>
      </c>
      <c r="G48" s="31">
        <f t="shared" si="4"/>
        <v>1953.8059529385757</v>
      </c>
      <c r="H48" s="31">
        <f t="shared" si="5"/>
        <v>2308.363239167402</v>
      </c>
      <c r="I48" s="31">
        <f t="shared" si="6"/>
        <v>1418.229144915305</v>
      </c>
      <c r="J48" s="31">
        <f t="shared" si="0"/>
        <v>2130.3364203169826</v>
      </c>
    </row>
    <row r="49" spans="1:10" ht="15">
      <c r="A49" s="28">
        <f t="shared" si="7"/>
        <v>2.9000000000000012</v>
      </c>
      <c r="B49" s="31">
        <f t="shared" si="8"/>
        <v>80</v>
      </c>
      <c r="C49" s="48">
        <f t="shared" si="1"/>
        <v>0.0036000000000000003</v>
      </c>
      <c r="D49" s="31">
        <f t="shared" si="9"/>
        <v>26.823090277910506</v>
      </c>
      <c r="E49" s="31">
        <f t="shared" si="2"/>
        <v>-1786.1081362043722</v>
      </c>
      <c r="F49" s="31">
        <f t="shared" si="3"/>
        <v>2669.72173385308</v>
      </c>
      <c r="G49" s="31">
        <f t="shared" si="4"/>
        <v>1962.8308557341136</v>
      </c>
      <c r="H49" s="31">
        <f t="shared" si="5"/>
        <v>2322.569941762582</v>
      </c>
      <c r="I49" s="31">
        <f t="shared" si="6"/>
        <v>1438.9563441138741</v>
      </c>
      <c r="J49" s="31">
        <f t="shared" si="0"/>
        <v>2145.8472222328405</v>
      </c>
    </row>
    <row r="50" spans="1:10" ht="15">
      <c r="A50" s="28">
        <f t="shared" si="7"/>
        <v>3.0000000000000013</v>
      </c>
      <c r="B50" s="31">
        <f t="shared" si="8"/>
        <v>80</v>
      </c>
      <c r="C50" s="48">
        <f t="shared" si="1"/>
        <v>0.0036000000000000003</v>
      </c>
      <c r="D50" s="31">
        <f t="shared" si="9"/>
        <v>27.007153676276126</v>
      </c>
      <c r="E50" s="31">
        <f t="shared" si="2"/>
        <v>-1795.8791192550923</v>
      </c>
      <c r="F50" s="31">
        <f t="shared" si="3"/>
        <v>2673.1286126477175</v>
      </c>
      <c r="G50" s="31">
        <f t="shared" si="4"/>
        <v>1971.3290179336175</v>
      </c>
      <c r="H50" s="31">
        <f t="shared" si="5"/>
        <v>2336.022192780615</v>
      </c>
      <c r="I50" s="31">
        <f t="shared" si="6"/>
        <v>1458.77269938799</v>
      </c>
      <c r="J50" s="31">
        <f t="shared" si="0"/>
        <v>2160.57229410209</v>
      </c>
    </row>
    <row r="51" spans="1:10" ht="15">
      <c r="A51" s="28">
        <f t="shared" si="7"/>
        <v>3.1000000000000014</v>
      </c>
      <c r="B51" s="31">
        <f t="shared" si="8"/>
        <v>80</v>
      </c>
      <c r="C51" s="48">
        <f t="shared" si="1"/>
        <v>0.0036000000000000003</v>
      </c>
      <c r="D51" s="31">
        <f t="shared" si="9"/>
        <v>27.18174271915979</v>
      </c>
      <c r="E51" s="31">
        <f t="shared" si="2"/>
        <v>-1805.1158489074855</v>
      </c>
      <c r="F51" s="31">
        <f t="shared" si="3"/>
        <v>2676.172277696973</v>
      </c>
      <c r="G51" s="31">
        <f t="shared" si="4"/>
        <v>1979.3271346653828</v>
      </c>
      <c r="H51" s="31">
        <f t="shared" si="5"/>
        <v>2348.7507032906806</v>
      </c>
      <c r="I51" s="31">
        <f t="shared" si="6"/>
        <v>1477.6942745011925</v>
      </c>
      <c r="J51" s="31">
        <f t="shared" si="0"/>
        <v>2174.5394175327833</v>
      </c>
    </row>
    <row r="52" spans="1:10" ht="15">
      <c r="A52" s="28">
        <f t="shared" si="7"/>
        <v>3.2000000000000015</v>
      </c>
      <c r="B52" s="31">
        <f t="shared" si="8"/>
        <v>80</v>
      </c>
      <c r="C52" s="48">
        <f t="shared" si="1"/>
        <v>0.0036000000000000003</v>
      </c>
      <c r="D52" s="31">
        <f t="shared" si="9"/>
        <v>27.347209830900052</v>
      </c>
      <c r="E52" s="31">
        <f t="shared" si="2"/>
        <v>-1813.8418437043654</v>
      </c>
      <c r="F52" s="31">
        <f t="shared" si="3"/>
        <v>2678.8881129561796</v>
      </c>
      <c r="G52" s="31">
        <f t="shared" si="4"/>
        <v>1986.8510975547285</v>
      </c>
      <c r="H52" s="31">
        <f t="shared" si="5"/>
        <v>2360.786040322367</v>
      </c>
      <c r="I52" s="31">
        <f t="shared" si="6"/>
        <v>1495.739771070553</v>
      </c>
      <c r="J52" s="31">
        <f t="shared" si="0"/>
        <v>2187.776786472004</v>
      </c>
    </row>
    <row r="53" spans="1:10" ht="15">
      <c r="A53" s="28">
        <f t="shared" si="7"/>
        <v>3.3000000000000016</v>
      </c>
      <c r="B53" s="31">
        <f t="shared" si="8"/>
        <v>80</v>
      </c>
      <c r="C53" s="48">
        <f t="shared" si="1"/>
        <v>0.0036000000000000003</v>
      </c>
      <c r="D53" s="31">
        <f t="shared" si="9"/>
        <v>27.503910075186177</v>
      </c>
      <c r="E53" s="31">
        <f t="shared" si="2"/>
        <v>-1822.0802713029307</v>
      </c>
      <c r="F53" s="31">
        <f t="shared" si="3"/>
        <v>2681.308605261729</v>
      </c>
      <c r="G53" s="31">
        <f t="shared" si="4"/>
        <v>1993.92593809469</v>
      </c>
      <c r="H53" s="31">
        <f t="shared" si="5"/>
        <v>2372.1584728066537</v>
      </c>
      <c r="I53" s="31">
        <f t="shared" si="6"/>
        <v>1512.9301388478555</v>
      </c>
      <c r="J53" s="31">
        <f t="shared" si="0"/>
        <v>2200.3128060148942</v>
      </c>
    </row>
    <row r="54" spans="1:10" ht="15">
      <c r="A54" s="28">
        <f t="shared" si="7"/>
        <v>3.4000000000000017</v>
      </c>
      <c r="B54" s="31">
        <f t="shared" si="8"/>
        <v>80</v>
      </c>
      <c r="C54" s="48">
        <f t="shared" si="1"/>
        <v>0.0036000000000000003</v>
      </c>
      <c r="D54" s="31">
        <f t="shared" si="9"/>
        <v>27.65219889810256</v>
      </c>
      <c r="E54" s="31">
        <f t="shared" si="2"/>
        <v>-1829.8538598980927</v>
      </c>
      <c r="F54" s="31">
        <f t="shared" si="3"/>
        <v>2683.4634899577873</v>
      </c>
      <c r="G54" s="31">
        <f t="shared" si="4"/>
        <v>2000.5757859100318</v>
      </c>
      <c r="H54" s="31">
        <f t="shared" si="5"/>
        <v>2382.897837860144</v>
      </c>
      <c r="I54" s="31">
        <f t="shared" si="6"/>
        <v>1529.288207800449</v>
      </c>
      <c r="J54" s="31">
        <f t="shared" si="0"/>
        <v>2212.175911848205</v>
      </c>
    </row>
    <row r="55" spans="1:10" ht="15">
      <c r="A55" s="28">
        <f t="shared" si="7"/>
        <v>3.5000000000000018</v>
      </c>
      <c r="B55" s="31">
        <f t="shared" si="8"/>
        <v>80</v>
      </c>
      <c r="C55" s="48">
        <f t="shared" si="1"/>
        <v>0.0036000000000000003</v>
      </c>
      <c r="D55" s="31">
        <f t="shared" si="9"/>
        <v>27.79243012227512</v>
      </c>
      <c r="E55" s="31">
        <f t="shared" si="2"/>
        <v>-1837.1848237312367</v>
      </c>
      <c r="F55" s="31">
        <f t="shared" si="3"/>
        <v>2685.3799057048855</v>
      </c>
      <c r="G55" s="31">
        <f t="shared" si="4"/>
        <v>2006.8238401259666</v>
      </c>
      <c r="H55" s="31">
        <f t="shared" si="5"/>
        <v>2393.0334261767393</v>
      </c>
      <c r="I55" s="31">
        <f t="shared" si="6"/>
        <v>1544.838344203091</v>
      </c>
      <c r="J55" s="31">
        <f t="shared" si="0"/>
        <v>2223.3944097820095</v>
      </c>
    </row>
    <row r="56" spans="1:10" ht="15">
      <c r="A56" s="28">
        <f t="shared" si="7"/>
        <v>3.600000000000002</v>
      </c>
      <c r="B56" s="31">
        <f t="shared" si="8"/>
        <v>80</v>
      </c>
      <c r="C56" s="48">
        <f t="shared" si="1"/>
        <v>0.0036000000000000003</v>
      </c>
      <c r="D56" s="31">
        <f t="shared" si="9"/>
        <v>27.924954182459214</v>
      </c>
      <c r="E56" s="31">
        <f t="shared" si="2"/>
        <v>-1844.0948015505137</v>
      </c>
      <c r="F56" s="31">
        <f t="shared" si="3"/>
        <v>2687.0825545653197</v>
      </c>
      <c r="G56" s="31">
        <f t="shared" si="4"/>
        <v>2012.692352153475</v>
      </c>
      <c r="H56" s="31">
        <f t="shared" si="5"/>
        <v>2402.5938851996984</v>
      </c>
      <c r="I56" s="31">
        <f t="shared" si="6"/>
        <v>1559.6061321848927</v>
      </c>
      <c r="J56" s="31">
        <f t="shared" si="0"/>
        <v>2233.996334596737</v>
      </c>
    </row>
    <row r="57" spans="1:10" ht="15">
      <c r="A57" s="28">
        <f t="shared" si="7"/>
        <v>3.700000000000002</v>
      </c>
      <c r="B57" s="31">
        <f t="shared" si="8"/>
        <v>80</v>
      </c>
      <c r="C57" s="48">
        <f t="shared" si="1"/>
        <v>0.0036000000000000003</v>
      </c>
      <c r="D57" s="31">
        <f t="shared" si="9"/>
        <v>28.050116590722883</v>
      </c>
      <c r="E57" s="31">
        <f t="shared" si="2"/>
        <v>-1850.604806881257</v>
      </c>
      <c r="F57" s="31">
        <f t="shared" si="3"/>
        <v>2688.5938640706772</v>
      </c>
      <c r="G57" s="31">
        <f t="shared" si="4"/>
        <v>2018.202618319141</v>
      </c>
      <c r="H57" s="31">
        <f t="shared" si="5"/>
        <v>2411.6071386957146</v>
      </c>
      <c r="I57" s="31">
        <f t="shared" si="6"/>
        <v>1573.6180815062942</v>
      </c>
      <c r="J57" s="31">
        <f t="shared" si="0"/>
        <v>2244.0093272578306</v>
      </c>
    </row>
    <row r="58" spans="1:10" ht="15">
      <c r="A58" s="28">
        <f t="shared" si="7"/>
        <v>3.800000000000002</v>
      </c>
      <c r="B58" s="31">
        <f t="shared" si="8"/>
        <v>80</v>
      </c>
      <c r="C58" s="48">
        <f t="shared" si="1"/>
        <v>0.0036000000000000003</v>
      </c>
      <c r="D58" s="31">
        <f t="shared" si="9"/>
        <v>28.168256617774926</v>
      </c>
      <c r="E58" s="31">
        <f t="shared" si="2"/>
        <v>-1856.7351889795834</v>
      </c>
      <c r="F58" s="31">
        <f t="shared" si="3"/>
        <v>2689.934148545024</v>
      </c>
      <c r="G58" s="31">
        <f t="shared" si="4"/>
        <v>2023.3749808926716</v>
      </c>
      <c r="H58" s="31">
        <f t="shared" si="5"/>
        <v>2420.1003213350823</v>
      </c>
      <c r="I58" s="31">
        <f t="shared" si="6"/>
        <v>1586.9013617696419</v>
      </c>
      <c r="J58" s="31">
        <f t="shared" si="0"/>
        <v>2253.460529421994</v>
      </c>
    </row>
    <row r="59" spans="1:10" ht="15">
      <c r="A59" s="28">
        <f t="shared" si="7"/>
        <v>3.900000000000002</v>
      </c>
      <c r="B59" s="31">
        <f t="shared" si="8"/>
        <v>80</v>
      </c>
      <c r="C59" s="48">
        <f t="shared" si="1"/>
        <v>0.0036000000000000003</v>
      </c>
      <c r="D59" s="31">
        <f t="shared" si="9"/>
        <v>28.27970617589553</v>
      </c>
      <c r="E59" s="31">
        <f t="shared" si="2"/>
        <v>-1862.5056033741503</v>
      </c>
      <c r="F59" s="31">
        <f t="shared" si="3"/>
        <v>2691.121767476244</v>
      </c>
      <c r="G59" s="31">
        <f t="shared" si="4"/>
        <v>2028.2288361945693</v>
      </c>
      <c r="H59" s="31">
        <f t="shared" si="5"/>
        <v>2428.0997268920614</v>
      </c>
      <c r="I59" s="31">
        <f t="shared" si="6"/>
        <v>1599.4835627899677</v>
      </c>
      <c r="J59" s="31">
        <f t="shared" si="0"/>
        <v>2262.3764940716424</v>
      </c>
    </row>
    <row r="60" spans="1:10" ht="15">
      <c r="A60" s="28">
        <f t="shared" si="7"/>
        <v>4.000000000000002</v>
      </c>
      <c r="B60" s="31">
        <f t="shared" si="8"/>
        <v>80</v>
      </c>
      <c r="C60" s="48">
        <f t="shared" si="1"/>
        <v>0.0036000000000000003</v>
      </c>
      <c r="D60" s="31">
        <f t="shared" si="9"/>
        <v>28.384788888280394</v>
      </c>
      <c r="E60" s="31">
        <f t="shared" si="2"/>
        <v>-1867.9349909463083</v>
      </c>
      <c r="F60" s="31">
        <f t="shared" si="3"/>
        <v>2692.173279193733</v>
      </c>
      <c r="G60" s="31">
        <f t="shared" si="4"/>
        <v>2032.7826485957933</v>
      </c>
      <c r="H60" s="31">
        <f t="shared" si="5"/>
        <v>2435.6307687119165</v>
      </c>
      <c r="I60" s="31">
        <f t="shared" si="6"/>
        <v>1611.392480464492</v>
      </c>
      <c r="J60" s="31">
        <f t="shared" si="0"/>
        <v>2270.7831110624315</v>
      </c>
    </row>
    <row r="61" spans="1:10" ht="15">
      <c r="A61" s="28">
        <f t="shared" si="7"/>
        <v>4.100000000000001</v>
      </c>
      <c r="B61" s="31">
        <f t="shared" si="8"/>
        <v>80</v>
      </c>
      <c r="C61" s="48">
        <f t="shared" si="1"/>
        <v>0.0036000000000000003</v>
      </c>
      <c r="D61" s="31">
        <f t="shared" si="9"/>
        <v>28.483819329339315</v>
      </c>
      <c r="E61" s="31">
        <f t="shared" si="2"/>
        <v>-1873.0415645539233</v>
      </c>
      <c r="F61" s="31">
        <f t="shared" si="3"/>
        <v>2693.1035885217448</v>
      </c>
      <c r="G61" s="31">
        <f t="shared" si="4"/>
        <v>2037.0539693474875</v>
      </c>
      <c r="H61" s="31">
        <f t="shared" si="5"/>
        <v>2442.7179511407094</v>
      </c>
      <c r="I61" s="31">
        <f t="shared" si="6"/>
        <v>1622.655927172888</v>
      </c>
      <c r="J61" s="31">
        <f t="shared" si="0"/>
        <v>2278.705546347145</v>
      </c>
    </row>
    <row r="62" spans="1:10" ht="15">
      <c r="A62" s="28">
        <f t="shared" si="7"/>
        <v>4.200000000000001</v>
      </c>
      <c r="B62" s="31">
        <f t="shared" si="8"/>
        <v>80</v>
      </c>
      <c r="C62" s="48">
        <f t="shared" si="1"/>
        <v>0.0036000000000000003</v>
      </c>
      <c r="D62" s="31">
        <f t="shared" si="9"/>
        <v>28.577102420533784</v>
      </c>
      <c r="E62" s="31">
        <f t="shared" si="2"/>
        <v>-1877.8428022658636</v>
      </c>
      <c r="F62" s="31">
        <f t="shared" si="3"/>
        <v>2693.9260874350475</v>
      </c>
      <c r="G62" s="31">
        <f t="shared" si="4"/>
        <v>2041.0594592997004</v>
      </c>
      <c r="H62" s="31">
        <f t="shared" si="5"/>
        <v>2449.3848506765394</v>
      </c>
      <c r="I62" s="31">
        <f t="shared" si="6"/>
        <v>1633.3015655073557</v>
      </c>
      <c r="J62" s="31">
        <f t="shared" si="0"/>
        <v>2286.1681936427026</v>
      </c>
    </row>
    <row r="63" spans="1:10" ht="15">
      <c r="A63" s="28">
        <f t="shared" si="7"/>
        <v>4.300000000000001</v>
      </c>
      <c r="B63" s="31">
        <f t="shared" si="8"/>
        <v>80</v>
      </c>
      <c r="C63" s="48">
        <f t="shared" si="1"/>
        <v>0.0036000000000000003</v>
      </c>
      <c r="D63" s="31">
        <f t="shared" si="9"/>
        <v>28.664932966636428</v>
      </c>
      <c r="E63" s="31">
        <f t="shared" si="2"/>
        <v>-1882.3554463400342</v>
      </c>
      <c r="F63" s="31">
        <f t="shared" si="3"/>
        <v>2694.652788049277</v>
      </c>
      <c r="G63" s="31">
        <f t="shared" si="4"/>
        <v>2044.8149146818828</v>
      </c>
      <c r="H63" s="31">
        <f t="shared" si="5"/>
        <v>2455.654105672763</v>
      </c>
      <c r="I63" s="31">
        <f t="shared" si="6"/>
        <v>1643.3567639635198</v>
      </c>
      <c r="J63" s="31">
        <f t="shared" si="0"/>
        <v>2293.1946373309142</v>
      </c>
    </row>
    <row r="64" spans="1:10" ht="15">
      <c r="A64" s="28">
        <f t="shared" si="7"/>
        <v>4.4</v>
      </c>
      <c r="B64" s="31">
        <f t="shared" si="8"/>
        <v>80</v>
      </c>
      <c r="C64" s="48">
        <f t="shared" si="1"/>
        <v>0.0036000000000000003</v>
      </c>
      <c r="D64" s="31">
        <f t="shared" si="9"/>
        <v>28.747595317793866</v>
      </c>
      <c r="E64" s="31">
        <f t="shared" si="2"/>
        <v>-1886.5955071456874</v>
      </c>
      <c r="F64" s="31">
        <f t="shared" si="3"/>
        <v>2695.2944475359645</v>
      </c>
      <c r="G64" s="31">
        <f t="shared" si="4"/>
        <v>2048.335295223743</v>
      </c>
      <c r="H64" s="31">
        <f t="shared" si="5"/>
        <v>2461.5474135015647</v>
      </c>
      <c r="I64" s="31">
        <f t="shared" si="6"/>
        <v>1652.8484731112876</v>
      </c>
      <c r="J64" s="31">
        <f t="shared" si="0"/>
        <v>2299.8076254235093</v>
      </c>
    </row>
    <row r="65" spans="1:10" ht="15">
      <c r="A65" s="28">
        <f t="shared" si="7"/>
        <v>4.5</v>
      </c>
      <c r="B65" s="31">
        <f t="shared" si="8"/>
        <v>80</v>
      </c>
      <c r="C65" s="48">
        <f t="shared" si="1"/>
        <v>0.0036000000000000003</v>
      </c>
      <c r="D65" s="31">
        <f t="shared" si="9"/>
        <v>28.825363143426717</v>
      </c>
      <c r="E65" s="31">
        <f t="shared" si="2"/>
        <v>-1890.5782712989253</v>
      </c>
      <c r="F65" s="31">
        <f t="shared" si="3"/>
        <v>2695.8606847655383</v>
      </c>
      <c r="G65" s="31">
        <f t="shared" si="4"/>
        <v>2051.634753992248</v>
      </c>
      <c r="H65" s="31">
        <f t="shared" si="5"/>
        <v>2467.08553416746</v>
      </c>
      <c r="I65" s="31">
        <f t="shared" si="6"/>
        <v>1661.8031207008469</v>
      </c>
      <c r="J65" s="31">
        <f t="shared" si="0"/>
        <v>2306.0290514741373</v>
      </c>
    </row>
    <row r="66" spans="1:10" ht="15">
      <c r="A66" s="28">
        <f t="shared" si="7"/>
        <v>4.6</v>
      </c>
      <c r="B66" s="31">
        <f t="shared" si="8"/>
        <v>80</v>
      </c>
      <c r="C66" s="48">
        <f t="shared" si="1"/>
        <v>0.0036000000000000003</v>
      </c>
      <c r="D66" s="31">
        <f t="shared" si="9"/>
        <v>28.898499304763856</v>
      </c>
      <c r="E66" s="31">
        <f t="shared" si="2"/>
        <v>-1894.3183133473894</v>
      </c>
      <c r="F66" s="31">
        <f t="shared" si="3"/>
        <v>2696.3600886551826</v>
      </c>
      <c r="G66" s="31">
        <f t="shared" si="4"/>
        <v>2054.726668408948</v>
      </c>
      <c r="H66" s="31">
        <f t="shared" si="5"/>
        <v>2472.2882994426673</v>
      </c>
      <c r="I66" s="31">
        <f t="shared" si="6"/>
        <v>1670.246524134874</v>
      </c>
      <c r="J66" s="31">
        <f t="shared" si="0"/>
        <v>2311.8799443811085</v>
      </c>
    </row>
    <row r="67" spans="1:10" ht="15">
      <c r="A67" s="28">
        <f t="shared" si="7"/>
        <v>4.699999999999999</v>
      </c>
      <c r="B67" s="31">
        <f t="shared" si="8"/>
        <v>80</v>
      </c>
      <c r="C67" s="48">
        <f t="shared" si="1"/>
        <v>0.0036000000000000003</v>
      </c>
      <c r="D67" s="31">
        <f t="shared" si="9"/>
        <v>28.96725581364689</v>
      </c>
      <c r="E67" s="31">
        <f t="shared" si="2"/>
        <v>-1897.8295104051213</v>
      </c>
      <c r="F67" s="31">
        <f t="shared" si="3"/>
        <v>2696.8003183366613</v>
      </c>
      <c r="G67" s="31">
        <f t="shared" si="4"/>
        <v>2057.623671991429</v>
      </c>
      <c r="H67" s="31">
        <f t="shared" si="5"/>
        <v>2477.174626678059</v>
      </c>
      <c r="I67" s="31">
        <f t="shared" si="6"/>
        <v>1678.2038187465191</v>
      </c>
      <c r="J67" s="31">
        <f t="shared" si="0"/>
        <v>2317.3804650917514</v>
      </c>
    </row>
    <row r="68" spans="1:10" ht="15">
      <c r="A68" s="28">
        <f t="shared" si="7"/>
        <v>4.799999999999999</v>
      </c>
      <c r="B68" s="31">
        <f t="shared" si="8"/>
        <v>80</v>
      </c>
      <c r="C68" s="48">
        <f t="shared" si="1"/>
        <v>0.0036000000000000003</v>
      </c>
      <c r="D68" s="31">
        <f t="shared" si="9"/>
        <v>29.031873866124965</v>
      </c>
      <c r="E68" s="31">
        <f t="shared" si="2"/>
        <v>-1901.1250592007027</v>
      </c>
      <c r="F68" s="31">
        <f t="shared" si="3"/>
        <v>2697.188195366725</v>
      </c>
      <c r="G68" s="31">
        <f t="shared" si="4"/>
        <v>2060.337686433907</v>
      </c>
      <c r="H68" s="31">
        <f t="shared" si="5"/>
        <v>2481.7625365232016</v>
      </c>
      <c r="I68" s="31">
        <f t="shared" si="6"/>
        <v>1685.6994003571795</v>
      </c>
      <c r="J68" s="31">
        <f t="shared" si="0"/>
        <v>2322.5499092899972</v>
      </c>
    </row>
    <row r="69" spans="1:10" ht="15">
      <c r="A69" s="28">
        <f t="shared" si="7"/>
        <v>4.899999999999999</v>
      </c>
      <c r="B69" s="31">
        <f t="shared" si="8"/>
        <v>80</v>
      </c>
      <c r="C69" s="48">
        <f t="shared" si="1"/>
        <v>0.0036000000000000003</v>
      </c>
      <c r="D69" s="31">
        <f t="shared" si="9"/>
        <v>29.092583940264106</v>
      </c>
      <c r="E69" s="31">
        <f t="shared" si="2"/>
        <v>-1904.2174950604717</v>
      </c>
      <c r="F69" s="31">
        <f t="shared" si="3"/>
        <v>2697.5297882836003</v>
      </c>
      <c r="G69" s="31">
        <f t="shared" si="4"/>
        <v>2062.8799537050977</v>
      </c>
      <c r="H69" s="31">
        <f t="shared" si="5"/>
        <v>2486.0691738657542</v>
      </c>
      <c r="I69" s="31">
        <f t="shared" si="6"/>
        <v>1692.756880642626</v>
      </c>
      <c r="J69" s="31">
        <f t="shared" si="0"/>
        <v>2327.4067152211283</v>
      </c>
    </row>
    <row r="70" spans="1:10" ht="15">
      <c r="A70" s="28">
        <f t="shared" si="7"/>
        <v>4.999999999999998</v>
      </c>
      <c r="B70" s="31">
        <f t="shared" si="8"/>
        <v>80</v>
      </c>
      <c r="C70" s="48">
        <f t="shared" si="1"/>
        <v>0.0036000000000000003</v>
      </c>
      <c r="D70" s="31">
        <f t="shared" si="9"/>
        <v>29.149605948499186</v>
      </c>
      <c r="E70" s="31">
        <f t="shared" si="2"/>
        <v>-1907.1187124035455</v>
      </c>
      <c r="F70" s="31">
        <f t="shared" si="3"/>
        <v>2697.830489871516</v>
      </c>
      <c r="G70" s="31">
        <f t="shared" si="4"/>
        <v>2065.2610678971396</v>
      </c>
      <c r="H70" s="31">
        <f t="shared" si="5"/>
        <v>2490.110831373529</v>
      </c>
      <c r="I70" s="31">
        <f t="shared" si="6"/>
        <v>1699.3990539055583</v>
      </c>
      <c r="J70" s="31">
        <f t="shared" si="0"/>
        <v>2331.968475879935</v>
      </c>
    </row>
    <row r="71" spans="1:10" ht="15">
      <c r="A71" s="28">
        <f t="shared" si="7"/>
        <v>5.099999999999998</v>
      </c>
      <c r="B71" s="31">
        <f t="shared" si="8"/>
        <v>80</v>
      </c>
      <c r="C71" s="48">
        <f t="shared" si="1"/>
        <v>0.0036000000000000003</v>
      </c>
      <c r="D71" s="31">
        <f t="shared" si="9"/>
        <v>29.203149435743928</v>
      </c>
      <c r="E71" s="31">
        <f t="shared" si="2"/>
        <v>-1909.8399863763184</v>
      </c>
      <c r="F71" s="31">
        <f t="shared" si="3"/>
        <v>2698.095087534734</v>
      </c>
      <c r="G71" s="31">
        <f t="shared" si="4"/>
        <v>2067.4910066080015</v>
      </c>
      <c r="H71" s="31">
        <f t="shared" si="5"/>
        <v>2493.9029750911973</v>
      </c>
      <c r="I71" s="31">
        <f t="shared" si="6"/>
        <v>1705.6478739327817</v>
      </c>
      <c r="J71" s="31">
        <f t="shared" si="0"/>
        <v>2336.251954859514</v>
      </c>
    </row>
    <row r="72" spans="1:10" ht="15">
      <c r="A72" s="28">
        <f t="shared" si="7"/>
        <v>5.1999999999999975</v>
      </c>
      <c r="B72" s="31">
        <f t="shared" si="8"/>
        <v>80</v>
      </c>
      <c r="C72" s="48">
        <f t="shared" si="1"/>
        <v>0.0036000000000000003</v>
      </c>
      <c r="D72" s="31">
        <f t="shared" si="9"/>
        <v>29.25341381533273</v>
      </c>
      <c r="E72" s="31">
        <f t="shared" si="2"/>
        <v>-1912.3919953010686</v>
      </c>
      <c r="F72" s="31">
        <f t="shared" si="3"/>
        <v>2698.3278272065927</v>
      </c>
      <c r="G72" s="31">
        <f t="shared" si="4"/>
        <v>2069.5791616821734</v>
      </c>
      <c r="H72" s="31">
        <f t="shared" si="5"/>
        <v>2497.4602716077234</v>
      </c>
      <c r="I72" s="31">
        <f t="shared" si="6"/>
        <v>1711.5244397021997</v>
      </c>
      <c r="J72" s="31">
        <f t="shared" si="0"/>
        <v>2340.2731052266186</v>
      </c>
    </row>
    <row r="73" spans="1:10" ht="15">
      <c r="A73" s="28">
        <f t="shared" si="7"/>
        <v>5.299999999999997</v>
      </c>
      <c r="B73" s="31">
        <f t="shared" si="8"/>
        <v>80</v>
      </c>
      <c r="C73" s="48">
        <f t="shared" si="1"/>
        <v>0.0036000000000000003</v>
      </c>
      <c r="D73" s="31">
        <f t="shared" si="9"/>
        <v>29.30058863568792</v>
      </c>
      <c r="E73" s="31">
        <f t="shared" si="2"/>
        <v>-1914.7848436561317</v>
      </c>
      <c r="F73" s="31">
        <f t="shared" si="3"/>
        <v>2698.5324712304136</v>
      </c>
      <c r="G73" s="31">
        <f t="shared" si="4"/>
        <v>2071.5343691709877</v>
      </c>
      <c r="H73" s="31">
        <f t="shared" si="5"/>
        <v>2500.7966163698898</v>
      </c>
      <c r="I73" s="31">
        <f t="shared" si="6"/>
        <v>1717.048988795608</v>
      </c>
      <c r="J73" s="31">
        <f t="shared" si="0"/>
        <v>2344.0470908550337</v>
      </c>
    </row>
    <row r="74" spans="1:10" ht="15">
      <c r="A74" s="28">
        <f t="shared" si="7"/>
        <v>5.399999999999997</v>
      </c>
      <c r="B74" s="31">
        <f t="shared" si="8"/>
        <v>80</v>
      </c>
      <c r="C74" s="48">
        <f t="shared" si="1"/>
        <v>0.0036000000000000003</v>
      </c>
      <c r="D74" s="31">
        <f t="shared" si="9"/>
        <v>29.34485387138124</v>
      </c>
      <c r="E74" s="31">
        <f t="shared" si="2"/>
        <v>-1917.02808534414</v>
      </c>
      <c r="F74" s="31">
        <f t="shared" si="3"/>
        <v>2698.7123506504668</v>
      </c>
      <c r="G74" s="31">
        <f t="shared" si="4"/>
        <v>2073.364938405405</v>
      </c>
      <c r="H74" s="31">
        <f t="shared" si="5"/>
        <v>2503.9251627717645</v>
      </c>
      <c r="I74" s="31">
        <f t="shared" si="6"/>
        <v>1722.240897465437</v>
      </c>
      <c r="J74" s="31">
        <f t="shared" si="0"/>
        <v>2347.5883097104993</v>
      </c>
    </row>
    <row r="75" spans="1:10" ht="15">
      <c r="A75" s="28">
        <f t="shared" si="7"/>
        <v>5.4999999999999964</v>
      </c>
      <c r="B75" s="31">
        <f t="shared" si="8"/>
        <v>80</v>
      </c>
      <c r="C75" s="48">
        <f t="shared" si="1"/>
        <v>0.0036000000000000003</v>
      </c>
      <c r="D75" s="31">
        <f t="shared" si="9"/>
        <v>29.386380232984074</v>
      </c>
      <c r="E75" s="31">
        <f t="shared" si="2"/>
        <v>-1919.1307470399674</v>
      </c>
      <c r="F75" s="31">
        <f t="shared" si="3"/>
        <v>2698.8704123445814</v>
      </c>
      <c r="G75" s="31">
        <f t="shared" si="4"/>
        <v>2075.0786801008903</v>
      </c>
      <c r="H75" s="31">
        <f t="shared" si="5"/>
        <v>2506.8583516996487</v>
      </c>
      <c r="I75" s="31">
        <f t="shared" si="6"/>
        <v>1727.1186863950343</v>
      </c>
      <c r="J75" s="31">
        <f t="shared" si="0"/>
        <v>2350.910418638726</v>
      </c>
    </row>
    <row r="76" spans="1:10" ht="15">
      <c r="A76" s="28">
        <f t="shared" si="7"/>
        <v>5.599999999999996</v>
      </c>
      <c r="B76" s="31">
        <f t="shared" si="8"/>
        <v>80</v>
      </c>
      <c r="C76" s="48">
        <f t="shared" si="1"/>
        <v>0.0036000000000000003</v>
      </c>
      <c r="D76" s="31">
        <f t="shared" si="9"/>
        <v>29.425329490774804</v>
      </c>
      <c r="E76" s="31">
        <f t="shared" si="2"/>
        <v>-1921.1013514416536</v>
      </c>
      <c r="F76" s="31">
        <f t="shared" si="3"/>
        <v>2699.00926141748</v>
      </c>
      <c r="G76" s="31">
        <f t="shared" si="4"/>
        <v>2076.6829334368185</v>
      </c>
      <c r="H76" s="31">
        <f t="shared" si="5"/>
        <v>2509.6079412571494</v>
      </c>
      <c r="I76" s="31">
        <f t="shared" si="6"/>
        <v>1731.7000312813227</v>
      </c>
      <c r="J76" s="31">
        <f t="shared" si="0"/>
        <v>2354.0263592619845</v>
      </c>
    </row>
    <row r="77" spans="1:10" ht="15">
      <c r="A77" s="28">
        <f t="shared" si="7"/>
        <v>5.699999999999996</v>
      </c>
      <c r="B77" s="31">
        <f t="shared" si="8"/>
        <v>80</v>
      </c>
      <c r="C77" s="48">
        <f t="shared" si="1"/>
        <v>0.0036000000000000003</v>
      </c>
      <c r="D77" s="31">
        <f t="shared" si="9"/>
        <v>29.46185480799318</v>
      </c>
      <c r="E77" s="31">
        <f t="shared" si="2"/>
        <v>-1922.9479402758193</v>
      </c>
      <c r="F77" s="31">
        <f t="shared" si="3"/>
        <v>2699.1311992569604</v>
      </c>
      <c r="G77" s="31">
        <f t="shared" si="4"/>
        <v>2078.184592072047</v>
      </c>
      <c r="H77" s="31">
        <f t="shared" si="5"/>
        <v>2512.1850364356824</v>
      </c>
      <c r="I77" s="31">
        <f t="shared" si="6"/>
        <v>1736.0017774545418</v>
      </c>
      <c r="J77" s="31">
        <f t="shared" si="0"/>
        <v>2356.9483846394546</v>
      </c>
    </row>
    <row r="78" spans="1:10" ht="15">
      <c r="A78" s="28">
        <f t="shared" si="7"/>
        <v>5.799999999999995</v>
      </c>
      <c r="B78" s="31">
        <f t="shared" si="8"/>
        <v>80</v>
      </c>
      <c r="C78" s="48">
        <f t="shared" si="1"/>
        <v>0.0036000000000000003</v>
      </c>
      <c r="D78" s="31">
        <f t="shared" si="9"/>
        <v>29.49610107990023</v>
      </c>
      <c r="E78" s="31">
        <f t="shared" si="2"/>
        <v>-1924.678096934173</v>
      </c>
      <c r="F78" s="31">
        <f t="shared" si="3"/>
        <v>2699.238257634967</v>
      </c>
      <c r="G78" s="31">
        <f t="shared" si="4"/>
        <v>2079.5901290743313</v>
      </c>
      <c r="H78" s="31">
        <f t="shared" si="5"/>
        <v>2514.600118532177</v>
      </c>
      <c r="I78" s="31">
        <f t="shared" si="6"/>
        <v>1740.0399578313832</v>
      </c>
      <c r="J78" s="31">
        <f t="shared" si="0"/>
        <v>2359.6880863920187</v>
      </c>
    </row>
    <row r="79" spans="1:10" ht="15">
      <c r="A79" s="28">
        <f t="shared" si="7"/>
        <v>5.899999999999995</v>
      </c>
      <c r="B79" s="31">
        <f t="shared" si="8"/>
        <v>80</v>
      </c>
      <c r="C79" s="48">
        <f t="shared" si="1"/>
        <v>0.0036000000000000003</v>
      </c>
      <c r="D79" s="31">
        <f t="shared" si="9"/>
        <v>29.52820527541987</v>
      </c>
      <c r="E79" s="31">
        <f t="shared" si="2"/>
        <v>-1926.2989686399228</v>
      </c>
      <c r="F79" s="31">
        <f t="shared" si="3"/>
        <v>2699.3322292135745</v>
      </c>
      <c r="G79" s="31">
        <f t="shared" si="4"/>
        <v>2080.9056207546532</v>
      </c>
      <c r="H79" s="31">
        <f t="shared" si="5"/>
        <v>2516.8630741483203</v>
      </c>
      <c r="I79" s="31">
        <f t="shared" si="6"/>
        <v>1743.829813574668</v>
      </c>
      <c r="J79" s="31">
        <f t="shared" si="0"/>
        <v>2362.25642203359</v>
      </c>
    </row>
    <row r="80" spans="1:10" ht="15">
      <c r="A80" s="28">
        <f t="shared" si="7"/>
        <v>5.999999999999995</v>
      </c>
      <c r="B80" s="31">
        <f t="shared" si="8"/>
        <v>80</v>
      </c>
      <c r="C80" s="48">
        <f t="shared" si="1"/>
        <v>0.0036000000000000003</v>
      </c>
      <c r="D80" s="31">
        <f t="shared" si="9"/>
        <v>29.558296778606437</v>
      </c>
      <c r="E80" s="31">
        <f t="shared" si="2"/>
        <v>-1927.8172880624275</v>
      </c>
      <c r="F80" s="31">
        <f t="shared" si="3"/>
        <v>2699.414694792632</v>
      </c>
      <c r="G80" s="31">
        <f t="shared" si="4"/>
        <v>2082.136769408468</v>
      </c>
      <c r="H80" s="31">
        <f t="shared" si="5"/>
        <v>2518.9832236345555</v>
      </c>
      <c r="I80" s="31">
        <f t="shared" si="6"/>
        <v>1747.3858169043513</v>
      </c>
      <c r="J80" s="31">
        <f t="shared" si="0"/>
        <v>2364.663742288515</v>
      </c>
    </row>
    <row r="81" spans="1:10" ht="15">
      <c r="A81" s="28">
        <f t="shared" si="7"/>
        <v>6.099999999999994</v>
      </c>
      <c r="B81" s="31">
        <f t="shared" si="8"/>
        <v>80</v>
      </c>
      <c r="C81" s="48">
        <f t="shared" si="1"/>
        <v>0.0036000000000000003</v>
      </c>
      <c r="D81" s="31">
        <f t="shared" si="9"/>
        <v>29.586497727603433</v>
      </c>
      <c r="E81" s="31">
        <f t="shared" si="2"/>
        <v>-1929.239394315533</v>
      </c>
      <c r="F81" s="31">
        <f t="shared" si="3"/>
        <v>2699.4870476121687</v>
      </c>
      <c r="G81" s="31">
        <f t="shared" si="4"/>
        <v>2083.28892497486</v>
      </c>
      <c r="H81" s="31">
        <f t="shared" si="5"/>
        <v>2520.9693488676016</v>
      </c>
      <c r="I81" s="31">
        <f t="shared" si="6"/>
        <v>1750.7216955709662</v>
      </c>
      <c r="J81" s="31">
        <f t="shared" si="0"/>
        <v>2366.9198182082746</v>
      </c>
    </row>
    <row r="82" spans="1:10" ht="15">
      <c r="A82" s="28">
        <f t="shared" si="7"/>
        <v>6.199999999999994</v>
      </c>
      <c r="B82" s="31">
        <f t="shared" si="8"/>
        <v>80</v>
      </c>
      <c r="C82" s="48">
        <f t="shared" si="1"/>
        <v>0.0036000000000000003</v>
      </c>
      <c r="D82" s="31">
        <f t="shared" si="9"/>
        <v>29.612923349135492</v>
      </c>
      <c r="E82" s="31">
        <f t="shared" si="2"/>
        <v>-1930.5712532899524</v>
      </c>
      <c r="F82" s="31">
        <f t="shared" si="3"/>
        <v>2699.5505149990668</v>
      </c>
      <c r="G82" s="31">
        <f t="shared" si="4"/>
        <v>2084.3671056317753</v>
      </c>
      <c r="H82" s="31">
        <f t="shared" si="5"/>
        <v>2522.829720272662</v>
      </c>
      <c r="I82" s="31">
        <f t="shared" si="6"/>
        <v>1753.850458563548</v>
      </c>
      <c r="J82" s="31">
        <f t="shared" si="0"/>
        <v>2369.0338679308393</v>
      </c>
    </row>
    <row r="83" spans="1:10" ht="15">
      <c r="A83" s="28">
        <f t="shared" si="7"/>
        <v>6.299999999999994</v>
      </c>
      <c r="B83" s="31">
        <f t="shared" si="8"/>
        <v>80</v>
      </c>
      <c r="C83" s="48">
        <f t="shared" si="1"/>
        <v>0.0036000000000000003</v>
      </c>
      <c r="D83" s="31">
        <f t="shared" si="9"/>
        <v>29.63768228691084</v>
      </c>
      <c r="E83" s="31">
        <f t="shared" si="2"/>
        <v>-1931.8184772829331</v>
      </c>
      <c r="F83" s="31">
        <f t="shared" si="3"/>
        <v>2699.6061776243455</v>
      </c>
      <c r="G83" s="31">
        <f t="shared" si="4"/>
        <v>2085.3760173512155</v>
      </c>
      <c r="H83" s="31">
        <f t="shared" si="5"/>
        <v>2524.5721230211498</v>
      </c>
      <c r="I83" s="31">
        <f t="shared" si="6"/>
        <v>1756.7844226797374</v>
      </c>
      <c r="J83" s="31">
        <f t="shared" si="0"/>
        <v>2371.0145829528674</v>
      </c>
    </row>
    <row r="84" spans="1:10" ht="15">
      <c r="A84" s="28">
        <f t="shared" si="7"/>
        <v>6.399999999999993</v>
      </c>
      <c r="B84" s="31">
        <f t="shared" si="8"/>
        <v>80</v>
      </c>
      <c r="C84" s="48">
        <f t="shared" si="1"/>
        <v>0.0036000000000000003</v>
      </c>
      <c r="D84" s="31">
        <f t="shared" si="9"/>
        <v>29.660876922608544</v>
      </c>
      <c r="E84" s="31">
        <f t="shared" si="2"/>
        <v>-1932.9863438996176</v>
      </c>
      <c r="F84" s="31">
        <f t="shared" si="3"/>
        <v>2699.6549866151418</v>
      </c>
      <c r="G84" s="31">
        <f t="shared" si="4"/>
        <v>2086.3200724427224</v>
      </c>
      <c r="H84" s="31">
        <f t="shared" si="5"/>
        <v>2526.2038823517883</v>
      </c>
      <c r="I84" s="31">
        <f t="shared" si="6"/>
        <v>1759.5352396362641</v>
      </c>
      <c r="J84" s="31">
        <f aca="true" t="shared" si="10" ref="J84:J147">IF($A84&lt;$B$12,$B$15,$B$16)+B84*D84</f>
        <v>2372.8701538086834</v>
      </c>
    </row>
    <row r="85" spans="1:10" ht="15">
      <c r="A85" s="28">
        <f t="shared" si="7"/>
        <v>6.499999999999993</v>
      </c>
      <c r="B85" s="31">
        <f t="shared" si="8"/>
        <v>80</v>
      </c>
      <c r="C85" s="48">
        <f aca="true" t="shared" si="11" ref="C85:C148">$B$10*(1+($B85-$B$8)/$B$5)</f>
        <v>0.0036000000000000003</v>
      </c>
      <c r="D85" s="31">
        <f t="shared" si="9"/>
        <v>29.68260368838641</v>
      </c>
      <c r="E85" s="31">
        <f aca="true" t="shared" si="12" ref="E85:E148">H85-G85-J85</f>
        <v>-1934.0798142100075</v>
      </c>
      <c r="F85" s="31">
        <f aca="true" t="shared" si="13" ref="F85:F148">G85+J85-I85</f>
        <v>2699.697778744122</v>
      </c>
      <c r="G85" s="31">
        <f aca="true" t="shared" si="14" ref="G85:G148">$B$5*D85*(1-D85/$B$6)</f>
        <v>2087.2034071168305</v>
      </c>
      <c r="H85" s="31">
        <f aca="true" t="shared" si="15" ref="H85:H148">$B$5*D85*((1-D85/(2*$B$6)))</f>
        <v>2527.731887977736</v>
      </c>
      <c r="I85" s="31">
        <f aca="true" t="shared" si="16" ref="I85:I148">$B$7+($B$8+$B$9*D85)*D85</f>
        <v>1762.1139234436212</v>
      </c>
      <c r="J85" s="31">
        <f t="shared" si="10"/>
        <v>2374.608295070913</v>
      </c>
    </row>
    <row r="86" spans="1:10" ht="15">
      <c r="A86" s="28">
        <f aca="true" t="shared" si="17" ref="A86:A149">A85+$B$11</f>
        <v>6.5999999999999925</v>
      </c>
      <c r="B86" s="31">
        <f aca="true" t="shared" si="18" ref="B86:B149">IF(A86&lt;$B$12,$B$13,$B$14)</f>
        <v>80</v>
      </c>
      <c r="C86" s="48">
        <f t="shared" si="11"/>
        <v>0.0036000000000000003</v>
      </c>
      <c r="D86" s="31">
        <f aca="true" t="shared" si="19" ref="D86:D149">(1+$C$21*$B$11*($B$5-$B$8+B86-2*($B$5/$B$6+$B$9)*D85))*D85</f>
        <v>29.702953370074738</v>
      </c>
      <c r="E86" s="31">
        <f t="shared" si="12"/>
        <v>-1935.1035501535616</v>
      </c>
      <c r="F86" s="31">
        <f t="shared" si="13"/>
        <v>2699.7352898989493</v>
      </c>
      <c r="G86" s="31">
        <f t="shared" si="14"/>
        <v>2088.0298981026394</v>
      </c>
      <c r="H86" s="31">
        <f t="shared" si="15"/>
        <v>2529.162617555057</v>
      </c>
      <c r="I86" s="31">
        <f t="shared" si="16"/>
        <v>1764.5308778096685</v>
      </c>
      <c r="J86" s="31">
        <f t="shared" si="10"/>
        <v>2376.236269605979</v>
      </c>
    </row>
    <row r="87" spans="1:10" ht="15">
      <c r="A87" s="28">
        <f t="shared" si="17"/>
        <v>6.699999999999992</v>
      </c>
      <c r="B87" s="31">
        <f t="shared" si="18"/>
        <v>80</v>
      </c>
      <c r="C87" s="48">
        <f t="shared" si="11"/>
        <v>0.0036000000000000003</v>
      </c>
      <c r="D87" s="31">
        <f t="shared" si="19"/>
        <v>29.722011400421138</v>
      </c>
      <c r="E87" s="31">
        <f t="shared" si="12"/>
        <v>-1936.0619311903092</v>
      </c>
      <c r="F87" s="31">
        <f t="shared" si="13"/>
        <v>2699.7681670155125</v>
      </c>
      <c r="G87" s="31">
        <f t="shared" si="14"/>
        <v>2088.8031783553497</v>
      </c>
      <c r="H87" s="31">
        <f t="shared" si="15"/>
        <v>2530.5021591987315</v>
      </c>
      <c r="I87" s="31">
        <f t="shared" si="16"/>
        <v>1766.7959233735282</v>
      </c>
      <c r="J87" s="31">
        <f t="shared" si="10"/>
        <v>2377.760912033691</v>
      </c>
    </row>
    <row r="88" spans="1:10" ht="15">
      <c r="A88" s="28">
        <f t="shared" si="17"/>
        <v>6.799999999999992</v>
      </c>
      <c r="B88" s="31">
        <f t="shared" si="18"/>
        <v>80</v>
      </c>
      <c r="C88" s="48">
        <f t="shared" si="11"/>
        <v>0.0036000000000000003</v>
      </c>
      <c r="D88" s="31">
        <f t="shared" si="19"/>
        <v>29.739858141925016</v>
      </c>
      <c r="E88" s="31">
        <f t="shared" si="12"/>
        <v>-1936.9590702030891</v>
      </c>
      <c r="F88" s="31">
        <f t="shared" si="13"/>
        <v>2699.7969786410313</v>
      </c>
      <c r="G88" s="31">
        <f t="shared" si="14"/>
        <v>2089.526651890678</v>
      </c>
      <c r="H88" s="31">
        <f t="shared" si="15"/>
        <v>2531.75623304159</v>
      </c>
      <c r="I88" s="31">
        <f t="shared" si="16"/>
        <v>1768.9183246036473</v>
      </c>
      <c r="J88" s="31">
        <f t="shared" si="10"/>
        <v>2379.188651354001</v>
      </c>
    </row>
    <row r="89" spans="1:10" ht="15">
      <c r="A89" s="28">
        <f t="shared" si="17"/>
        <v>6.8999999999999915</v>
      </c>
      <c r="B89" s="31">
        <f t="shared" si="18"/>
        <v>80</v>
      </c>
      <c r="C89" s="48">
        <f t="shared" si="11"/>
        <v>0.0036000000000000003</v>
      </c>
      <c r="D89" s="31">
        <f t="shared" si="19"/>
        <v>29.756569158949816</v>
      </c>
      <c r="E89" s="31">
        <f t="shared" si="12"/>
        <v>-1937.7988286603036</v>
      </c>
      <c r="F89" s="31">
        <f t="shared" si="13"/>
        <v>2699.822224276877</v>
      </c>
      <c r="G89" s="31">
        <f t="shared" si="14"/>
        <v>2090.203507783618</v>
      </c>
      <c r="H89" s="31">
        <f t="shared" si="15"/>
        <v>2532.9302118393</v>
      </c>
      <c r="I89" s="31">
        <f t="shared" si="16"/>
        <v>1770.9068162227268</v>
      </c>
      <c r="J89" s="31">
        <f t="shared" si="10"/>
        <v>2380.5255327159853</v>
      </c>
    </row>
    <row r="90" spans="1:10" ht="15">
      <c r="A90" s="28">
        <f t="shared" si="17"/>
        <v>6.999999999999991</v>
      </c>
      <c r="B90" s="31">
        <f t="shared" si="18"/>
        <v>80</v>
      </c>
      <c r="C90" s="48">
        <f t="shared" si="11"/>
        <v>0.0036000000000000003</v>
      </c>
      <c r="D90" s="31">
        <f t="shared" si="19"/>
        <v>29.77221547892922</v>
      </c>
      <c r="E90" s="31">
        <f t="shared" si="12"/>
        <v>-1938.5848310524411</v>
      </c>
      <c r="F90" s="31">
        <f t="shared" si="13"/>
        <v>2699.8443426358817</v>
      </c>
      <c r="G90" s="31">
        <f t="shared" si="14"/>
        <v>2090.8367333691294</v>
      </c>
      <c r="H90" s="31">
        <f t="shared" si="15"/>
        <v>2534.0291406310257</v>
      </c>
      <c r="I90" s="31">
        <f t="shared" si="16"/>
        <v>1772.769629047585</v>
      </c>
      <c r="J90" s="31">
        <f t="shared" si="10"/>
        <v>2381.7772383143374</v>
      </c>
    </row>
    <row r="91" spans="1:10" ht="15">
      <c r="A91" s="28">
        <f t="shared" si="17"/>
        <v>7.099999999999991</v>
      </c>
      <c r="B91" s="31">
        <f t="shared" si="18"/>
        <v>80</v>
      </c>
      <c r="C91" s="48">
        <f t="shared" si="11"/>
        <v>0.0036000000000000003</v>
      </c>
      <c r="D91" s="31">
        <f t="shared" si="19"/>
        <v>29.786863842592442</v>
      </c>
      <c r="E91" s="31">
        <f t="shared" si="12"/>
        <v>-1939.3204786188248</v>
      </c>
      <c r="F91" s="31">
        <f t="shared" si="13"/>
        <v>2699.8637189352166</v>
      </c>
      <c r="G91" s="31">
        <f t="shared" si="14"/>
        <v>2091.4291266821033</v>
      </c>
      <c r="H91" s="31">
        <f t="shared" si="15"/>
        <v>2535.057755470674</v>
      </c>
      <c r="I91" s="31">
        <f t="shared" si="16"/>
        <v>1774.514515154282</v>
      </c>
      <c r="J91" s="31">
        <f t="shared" si="10"/>
        <v>2382.9491074073953</v>
      </c>
    </row>
    <row r="92" spans="1:10" ht="15">
      <c r="A92" s="28">
        <f t="shared" si="17"/>
        <v>7.19999999999999</v>
      </c>
      <c r="B92" s="31">
        <f t="shared" si="18"/>
        <v>80</v>
      </c>
      <c r="C92" s="48">
        <f t="shared" si="11"/>
        <v>0.0036000000000000003</v>
      </c>
      <c r="D92" s="31">
        <f t="shared" si="19"/>
        <v>29.800576943225806</v>
      </c>
      <c r="E92" s="31">
        <f t="shared" si="12"/>
        <v>-1940.0089623835033</v>
      </c>
      <c r="F92" s="31">
        <f t="shared" si="13"/>
        <v>2699.88069133328</v>
      </c>
      <c r="G92" s="31">
        <f t="shared" si="14"/>
        <v>2091.983308173459</v>
      </c>
      <c r="H92" s="31">
        <f t="shared" si="15"/>
        <v>2536.02050124802</v>
      </c>
      <c r="I92" s="31">
        <f t="shared" si="16"/>
        <v>1776.148772298243</v>
      </c>
      <c r="J92" s="31">
        <f t="shared" si="10"/>
        <v>2384.0461554580643</v>
      </c>
    </row>
    <row r="93" spans="1:10" ht="15">
      <c r="A93" s="28">
        <f t="shared" si="17"/>
        <v>7.29999999999999</v>
      </c>
      <c r="B93" s="31">
        <f t="shared" si="18"/>
        <v>80</v>
      </c>
      <c r="C93" s="48">
        <f t="shared" si="11"/>
        <v>0.0036000000000000003</v>
      </c>
      <c r="D93" s="31">
        <f t="shared" si="19"/>
        <v>29.813413655064736</v>
      </c>
      <c r="E93" s="31">
        <f t="shared" si="12"/>
        <v>-1940.6532755211783</v>
      </c>
      <c r="F93" s="31">
        <f t="shared" si="13"/>
        <v>2699.895556607651</v>
      </c>
      <c r="G93" s="31">
        <f t="shared" si="14"/>
        <v>2092.501731738473</v>
      </c>
      <c r="H93" s="31">
        <f t="shared" si="15"/>
        <v>2536.9215486224734</v>
      </c>
      <c r="I93" s="31">
        <f t="shared" si="16"/>
        <v>1777.679267536001</v>
      </c>
      <c r="J93" s="31">
        <f t="shared" si="10"/>
        <v>2385.0730924051786</v>
      </c>
    </row>
    <row r="94" spans="1:10" ht="15">
      <c r="A94" s="28">
        <f t="shared" si="17"/>
        <v>7.39999999999999</v>
      </c>
      <c r="B94" s="31">
        <f t="shared" si="18"/>
        <v>80</v>
      </c>
      <c r="C94" s="48">
        <f t="shared" si="11"/>
        <v>0.0036000000000000003</v>
      </c>
      <c r="D94" s="31">
        <f t="shared" si="19"/>
        <v>29.825429250974047</v>
      </c>
      <c r="E94" s="31">
        <f t="shared" si="12"/>
        <v>-1941.256225075495</v>
      </c>
      <c r="F94" s="31">
        <f t="shared" si="13"/>
        <v>2699.9085751607536</v>
      </c>
      <c r="G94" s="31">
        <f t="shared" si="14"/>
        <v>2092.9866950925466</v>
      </c>
      <c r="H94" s="31">
        <f t="shared" si="15"/>
        <v>2537.7648100949755</v>
      </c>
      <c r="I94" s="31">
        <f t="shared" si="16"/>
        <v>1779.1124600097166</v>
      </c>
      <c r="J94" s="31">
        <f t="shared" si="10"/>
        <v>2386.034340077924</v>
      </c>
    </row>
    <row r="95" spans="1:10" ht="15">
      <c r="A95" s="28">
        <f t="shared" si="17"/>
        <v>7.499999999999989</v>
      </c>
      <c r="B95" s="31">
        <f t="shared" si="18"/>
        <v>80</v>
      </c>
      <c r="C95" s="48">
        <f t="shared" si="11"/>
        <v>0.0036000000000000003</v>
      </c>
      <c r="D95" s="31">
        <f t="shared" si="19"/>
        <v>29.83667560962667</v>
      </c>
      <c r="E95" s="31">
        <f t="shared" si="12"/>
        <v>-1941.8204430530882</v>
      </c>
      <c r="F95" s="31">
        <f t="shared" si="13"/>
        <v>2699.9199754305278</v>
      </c>
      <c r="G95" s="31">
        <f t="shared" si="14"/>
        <v>2093.440349528576</v>
      </c>
      <c r="H95" s="31">
        <f t="shared" si="15"/>
        <v>2538.5539552456216</v>
      </c>
      <c r="I95" s="31">
        <f t="shared" si="16"/>
        <v>1780.454422868182</v>
      </c>
      <c r="J95" s="31">
        <f t="shared" si="10"/>
        <v>2386.934048770134</v>
      </c>
    </row>
    <row r="96" spans="1:10" ht="15">
      <c r="A96" s="28">
        <f t="shared" si="17"/>
        <v>7.599999999999989</v>
      </c>
      <c r="B96" s="31">
        <f t="shared" si="18"/>
        <v>80</v>
      </c>
      <c r="C96" s="48">
        <f t="shared" si="11"/>
        <v>0.0036000000000000003</v>
      </c>
      <c r="D96" s="31">
        <f t="shared" si="19"/>
        <v>29.84720141243284</v>
      </c>
      <c r="E96" s="31">
        <f t="shared" si="12"/>
        <v>-1942.3483969174613</v>
      </c>
      <c r="F96" s="31">
        <f t="shared" si="13"/>
        <v>2699.9299577749125</v>
      </c>
      <c r="G96" s="31">
        <f t="shared" si="14"/>
        <v>2093.8647090889513</v>
      </c>
      <c r="H96" s="31">
        <f t="shared" si="15"/>
        <v>2539.2924251661175</v>
      </c>
      <c r="I96" s="31">
        <f t="shared" si="16"/>
        <v>1781.710864308666</v>
      </c>
      <c r="J96" s="31">
        <f t="shared" si="10"/>
        <v>2387.7761129946275</v>
      </c>
    </row>
    <row r="97" spans="1:10" ht="15">
      <c r="A97" s="28">
        <f t="shared" si="17"/>
        <v>7.699999999999989</v>
      </c>
      <c r="B97" s="31">
        <f t="shared" si="18"/>
        <v>80</v>
      </c>
      <c r="C97" s="48">
        <f t="shared" si="11"/>
        <v>0.0036000000000000003</v>
      </c>
      <c r="D97" s="31">
        <f t="shared" si="19"/>
        <v>29.85705233050513</v>
      </c>
      <c r="E97" s="31">
        <f t="shared" si="12"/>
        <v>-1942.8423995071494</v>
      </c>
      <c r="F97" s="31">
        <f t="shared" si="13"/>
        <v>2699.938697891358</v>
      </c>
      <c r="G97" s="31">
        <f t="shared" si="14"/>
        <v>2094.261659183991</v>
      </c>
      <c r="H97" s="31">
        <f t="shared" si="15"/>
        <v>2539.9834461172522</v>
      </c>
      <c r="I97" s="31">
        <f t="shared" si="16"/>
        <v>1782.8871477330438</v>
      </c>
      <c r="J97" s="31">
        <f t="shared" si="10"/>
        <v>2388.5641864404106</v>
      </c>
    </row>
    <row r="98" spans="1:10" ht="15">
      <c r="A98" s="28">
        <f t="shared" si="17"/>
        <v>7.799999999999988</v>
      </c>
      <c r="B98" s="31">
        <f t="shared" si="18"/>
        <v>80</v>
      </c>
      <c r="C98" s="48">
        <f t="shared" si="11"/>
        <v>0.0036000000000000003</v>
      </c>
      <c r="D98" s="31">
        <f t="shared" si="19"/>
        <v>29.86627120197017</v>
      </c>
      <c r="E98" s="31">
        <f t="shared" si="12"/>
        <v>-1943.3046184027971</v>
      </c>
      <c r="F98" s="31">
        <f t="shared" si="13"/>
        <v>2699.946349825732</v>
      </c>
      <c r="G98" s="31">
        <f t="shared" si="14"/>
        <v>2094.632964687384</v>
      </c>
      <c r="H98" s="31">
        <f t="shared" si="15"/>
        <v>2540.6300424422006</v>
      </c>
      <c r="I98" s="31">
        <f t="shared" si="16"/>
        <v>1783.9883110192657</v>
      </c>
      <c r="J98" s="31">
        <f t="shared" si="10"/>
        <v>2389.3016961576136</v>
      </c>
    </row>
    <row r="99" spans="1:10" ht="15">
      <c r="A99" s="28">
        <f t="shared" si="17"/>
        <v>7.899999999999988</v>
      </c>
      <c r="B99" s="31">
        <f t="shared" si="18"/>
        <v>80</v>
      </c>
      <c r="C99" s="48">
        <f t="shared" si="11"/>
        <v>0.0036000000000000003</v>
      </c>
      <c r="D99" s="31">
        <f t="shared" si="19"/>
        <v>29.874898199957034</v>
      </c>
      <c r="E99" s="31">
        <f t="shared" si="12"/>
        <v>-1943.7370847676643</v>
      </c>
      <c r="F99" s="31">
        <f t="shared" si="13"/>
        <v>2699.9530486188773</v>
      </c>
      <c r="G99" s="31">
        <f t="shared" si="14"/>
        <v>2094.980277537907</v>
      </c>
      <c r="H99" s="31">
        <f t="shared" si="15"/>
        <v>2541.2350487668054</v>
      </c>
      <c r="I99" s="31">
        <f t="shared" si="16"/>
        <v>1785.019084915592</v>
      </c>
      <c r="J99" s="31">
        <f t="shared" si="10"/>
        <v>2389.9918559965627</v>
      </c>
    </row>
    <row r="100" spans="1:10" ht="15">
      <c r="A100" s="28">
        <f t="shared" si="17"/>
        <v>7.999999999999988</v>
      </c>
      <c r="B100" s="31">
        <f t="shared" si="18"/>
        <v>80</v>
      </c>
      <c r="C100" s="48">
        <f t="shared" si="11"/>
        <v>0.0036000000000000003</v>
      </c>
      <c r="D100" s="31">
        <f t="shared" si="19"/>
        <v>29.88297099160541</v>
      </c>
      <c r="E100" s="31">
        <f t="shared" si="12"/>
        <v>-1944.1417016858677</v>
      </c>
      <c r="F100" s="31">
        <f t="shared" si="13"/>
        <v>2699.9589126335823</v>
      </c>
      <c r="G100" s="31">
        <f t="shared" si="14"/>
        <v>2095.3051438754105</v>
      </c>
      <c r="H100" s="31">
        <f t="shared" si="15"/>
        <v>2541.801121517976</v>
      </c>
      <c r="I100" s="31">
        <f t="shared" si="16"/>
        <v>1785.983910570261</v>
      </c>
      <c r="J100" s="31">
        <f t="shared" si="10"/>
        <v>2390.637679328433</v>
      </c>
    </row>
    <row r="101" spans="1:10" ht="15">
      <c r="A101" s="28">
        <f t="shared" si="17"/>
        <v>8.099999999999987</v>
      </c>
      <c r="B101" s="31">
        <f t="shared" si="18"/>
        <v>80</v>
      </c>
      <c r="C101" s="48">
        <f t="shared" si="11"/>
        <v>0.0036000000000000003</v>
      </c>
      <c r="D101" s="31">
        <f t="shared" si="19"/>
        <v>29.890524888445558</v>
      </c>
      <c r="E101" s="31">
        <f t="shared" si="12"/>
        <v>-1944.5202520222533</v>
      </c>
      <c r="F101" s="31">
        <f t="shared" si="13"/>
        <v>2699.9640455998497</v>
      </c>
      <c r="G101" s="31">
        <f t="shared" si="14"/>
        <v>2095.609010737772</v>
      </c>
      <c r="H101" s="31">
        <f t="shared" si="15"/>
        <v>2542.3307497911637</v>
      </c>
      <c r="I101" s="31">
        <f t="shared" si="16"/>
        <v>1786.8869562135667</v>
      </c>
      <c r="J101" s="31">
        <f t="shared" si="10"/>
        <v>2391.241991075645</v>
      </c>
    </row>
    <row r="102" spans="1:10" ht="15">
      <c r="A102" s="28">
        <f t="shared" si="17"/>
        <v>8.199999999999987</v>
      </c>
      <c r="B102" s="31">
        <f t="shared" si="18"/>
        <v>80</v>
      </c>
      <c r="C102" s="48">
        <f t="shared" si="11"/>
        <v>0.0036000000000000003</v>
      </c>
      <c r="D102" s="31">
        <f t="shared" si="19"/>
        <v>29.897592988506176</v>
      </c>
      <c r="E102" s="31">
        <f t="shared" si="12"/>
        <v>-1944.8744058273069</v>
      </c>
      <c r="F102" s="31">
        <f t="shared" si="13"/>
        <v>2699.968538411991</v>
      </c>
      <c r="G102" s="31">
        <f t="shared" si="14"/>
        <v>2095.8932323442436</v>
      </c>
      <c r="H102" s="31">
        <f t="shared" si="15"/>
        <v>2542.826265597431</v>
      </c>
      <c r="I102" s="31">
        <f t="shared" si="16"/>
        <v>1787.7321330127472</v>
      </c>
      <c r="J102" s="31">
        <f t="shared" si="10"/>
        <v>2391.807439080494</v>
      </c>
    </row>
    <row r="103" spans="1:10" ht="15">
      <c r="A103" s="28">
        <f t="shared" si="17"/>
        <v>8.299999999999986</v>
      </c>
      <c r="B103" s="31">
        <f t="shared" si="18"/>
        <v>80</v>
      </c>
      <c r="C103" s="48">
        <f t="shared" si="11"/>
        <v>0.0036000000000000003</v>
      </c>
      <c r="D103" s="31">
        <f t="shared" si="19"/>
        <v>29.904206310507607</v>
      </c>
      <c r="E103" s="31">
        <f t="shared" si="12"/>
        <v>-1945.2057273099067</v>
      </c>
      <c r="F103" s="31">
        <f t="shared" si="13"/>
        <v>2699.9724707071596</v>
      </c>
      <c r="G103" s="31">
        <f t="shared" si="14"/>
        <v>2096.1590759893575</v>
      </c>
      <c r="H103" s="31">
        <f t="shared" si="15"/>
        <v>2543.2898535200593</v>
      </c>
      <c r="I103" s="31">
        <f t="shared" si="16"/>
        <v>1788.523110122806</v>
      </c>
      <c r="J103" s="31">
        <f t="shared" si="10"/>
        <v>2392.3365048406085</v>
      </c>
    </row>
    <row r="104" spans="1:10" ht="15">
      <c r="A104" s="28">
        <f t="shared" si="17"/>
        <v>8.399999999999986</v>
      </c>
      <c r="B104" s="31">
        <f t="shared" si="18"/>
        <v>80</v>
      </c>
      <c r="C104" s="48">
        <f t="shared" si="11"/>
        <v>0.0036000000000000003</v>
      </c>
      <c r="D104" s="31">
        <f t="shared" si="19"/>
        <v>29.91039392049587</v>
      </c>
      <c r="E104" s="31">
        <f t="shared" si="12"/>
        <v>-1945.5156814000516</v>
      </c>
      <c r="F104" s="31">
        <f t="shared" si="13"/>
        <v>2699.975912251547</v>
      </c>
      <c r="G104" s="31">
        <f t="shared" si="14"/>
        <v>2096.4077275703507</v>
      </c>
      <c r="H104" s="31">
        <f t="shared" si="15"/>
        <v>2543.7235598099687</v>
      </c>
      <c r="I104" s="31">
        <f t="shared" si="16"/>
        <v>1789.2633289584726</v>
      </c>
      <c r="J104" s="31">
        <f t="shared" si="10"/>
        <v>2392.8315136396695</v>
      </c>
    </row>
    <row r="105" spans="1:10" ht="15">
      <c r="A105" s="28">
        <f t="shared" si="17"/>
        <v>8.499999999999986</v>
      </c>
      <c r="B105" s="31">
        <f t="shared" si="18"/>
        <v>80</v>
      </c>
      <c r="C105" s="48">
        <f t="shared" si="11"/>
        <v>0.0036000000000000003</v>
      </c>
      <c r="D105" s="31">
        <f t="shared" si="19"/>
        <v>29.916183051268852</v>
      </c>
      <c r="E105" s="31">
        <f t="shared" si="12"/>
        <v>-1945.8056399229954</v>
      </c>
      <c r="F105" s="31">
        <f t="shared" si="13"/>
        <v>2699.978924157316</v>
      </c>
      <c r="G105" s="31">
        <f t="shared" si="14"/>
        <v>2096.6402967698596</v>
      </c>
      <c r="H105" s="31">
        <f t="shared" si="15"/>
        <v>2544.1293009483725</v>
      </c>
      <c r="I105" s="31">
        <f t="shared" si="16"/>
        <v>1789.9560167140514</v>
      </c>
      <c r="J105" s="31">
        <f t="shared" si="10"/>
        <v>2393.2946441015083</v>
      </c>
    </row>
    <row r="106" spans="1:10" ht="15">
      <c r="A106" s="28">
        <f t="shared" si="17"/>
        <v>8.599999999999985</v>
      </c>
      <c r="B106" s="31">
        <f t="shared" si="18"/>
        <v>80</v>
      </c>
      <c r="C106" s="48">
        <f t="shared" si="11"/>
        <v>0.0036000000000000003</v>
      </c>
      <c r="D106" s="31">
        <f t="shared" si="19"/>
        <v>29.921599214939903</v>
      </c>
      <c r="E106" s="31">
        <f t="shared" si="12"/>
        <v>-1946.076887405446</v>
      </c>
      <c r="F106" s="31">
        <f t="shared" si="13"/>
        <v>2699.9815599507056</v>
      </c>
      <c r="G106" s="31">
        <f t="shared" si="14"/>
        <v>2096.857821914498</v>
      </c>
      <c r="H106" s="31">
        <f t="shared" si="15"/>
        <v>2544.508871704244</v>
      </c>
      <c r="I106" s="31">
        <f t="shared" si="16"/>
        <v>1790.6041991589843</v>
      </c>
      <c r="J106" s="31">
        <f t="shared" si="10"/>
        <v>2393.727937195192</v>
      </c>
    </row>
    <row r="107" spans="1:10" ht="15">
      <c r="A107" s="28">
        <f t="shared" si="17"/>
        <v>8.699999999999985</v>
      </c>
      <c r="B107" s="31">
        <f t="shared" si="18"/>
        <v>80</v>
      </c>
      <c r="C107" s="48">
        <f t="shared" si="11"/>
        <v>0.0036000000000000003</v>
      </c>
      <c r="D107" s="31">
        <f t="shared" si="19"/>
        <v>29.92666630897631</v>
      </c>
      <c r="E107" s="31">
        <f t="shared" si="12"/>
        <v>-1946.3306265336955</v>
      </c>
      <c r="F107" s="31">
        <f t="shared" si="13"/>
        <v>2699.9838665092825</v>
      </c>
      <c r="G107" s="31">
        <f t="shared" si="14"/>
        <v>2097.061274528813</v>
      </c>
      <c r="H107" s="31">
        <f t="shared" si="15"/>
        <v>2544.8639527132223</v>
      </c>
      <c r="I107" s="31">
        <f t="shared" si="16"/>
        <v>1791.2107127376353</v>
      </c>
      <c r="J107" s="31">
        <f t="shared" si="10"/>
        <v>2394.1333047181047</v>
      </c>
    </row>
    <row r="108" spans="1:10" ht="15">
      <c r="A108" s="28">
        <f t="shared" si="17"/>
        <v>8.799999999999985</v>
      </c>
      <c r="B108" s="31">
        <f t="shared" si="18"/>
        <v>80</v>
      </c>
      <c r="C108" s="48">
        <f t="shared" si="11"/>
        <v>0.0036000000000000003</v>
      </c>
      <c r="D108" s="31">
        <f t="shared" si="19"/>
        <v>29.931406716041327</v>
      </c>
      <c r="E108" s="31">
        <f t="shared" si="12"/>
        <v>-1946.5679832827645</v>
      </c>
      <c r="F108" s="31">
        <f t="shared" si="13"/>
        <v>2699.9858848841877</v>
      </c>
      <c r="G108" s="31">
        <f t="shared" si="14"/>
        <v>2097.251563603049</v>
      </c>
      <c r="H108" s="31">
        <f t="shared" si="15"/>
        <v>2545.1961176035907</v>
      </c>
      <c r="I108" s="31">
        <f t="shared" si="16"/>
        <v>1791.7782160021677</v>
      </c>
      <c r="J108" s="31">
        <f t="shared" si="10"/>
        <v>2394.5125372833063</v>
      </c>
    </row>
    <row r="109" spans="1:10" ht="15">
      <c r="A109" s="28">
        <f t="shared" si="17"/>
        <v>8.899999999999984</v>
      </c>
      <c r="B109" s="31">
        <f t="shared" si="18"/>
        <v>80</v>
      </c>
      <c r="C109" s="48">
        <f t="shared" si="11"/>
        <v>0.0036000000000000003</v>
      </c>
      <c r="D109" s="31">
        <f t="shared" si="19"/>
        <v>29.935841397958463</v>
      </c>
      <c r="E109" s="31">
        <f t="shared" si="12"/>
        <v>-1946.7900117348154</v>
      </c>
      <c r="F109" s="31">
        <f t="shared" si="13"/>
        <v>2699.987651021352</v>
      </c>
      <c r="G109" s="31">
        <f t="shared" si="14"/>
        <v>2097.4295395921226</v>
      </c>
      <c r="H109" s="31">
        <f t="shared" si="15"/>
        <v>2545.506839693984</v>
      </c>
      <c r="I109" s="31">
        <f t="shared" si="16"/>
        <v>1792.3092004074474</v>
      </c>
      <c r="J109" s="31">
        <f t="shared" si="10"/>
        <v>2394.867311836677</v>
      </c>
    </row>
    <row r="110" spans="1:10" ht="15">
      <c r="A110" s="28">
        <f t="shared" si="17"/>
        <v>8.999999999999984</v>
      </c>
      <c r="B110" s="31">
        <f t="shared" si="18"/>
        <v>80</v>
      </c>
      <c r="C110" s="48">
        <f t="shared" si="11"/>
        <v>0.0036000000000000003</v>
      </c>
      <c r="D110" s="31">
        <f t="shared" si="19"/>
        <v>29.939989984106127</v>
      </c>
      <c r="E110" s="31">
        <f t="shared" si="12"/>
        <v>-1946.9976986043025</v>
      </c>
      <c r="F110" s="31">
        <f t="shared" si="13"/>
        <v>2699.989196393977</v>
      </c>
      <c r="G110" s="31">
        <f t="shared" si="14"/>
        <v>2097.5959981622377</v>
      </c>
      <c r="H110" s="31">
        <f t="shared" si="15"/>
        <v>2545.7974982864253</v>
      </c>
      <c r="I110" s="31">
        <f t="shared" si="16"/>
        <v>1792.8060004967504</v>
      </c>
      <c r="J110" s="31">
        <f t="shared" si="10"/>
        <v>2395.19919872849</v>
      </c>
    </row>
    <row r="111" spans="1:10" ht="15">
      <c r="A111" s="28">
        <f t="shared" si="17"/>
        <v>9.099999999999984</v>
      </c>
      <c r="B111" s="31">
        <f t="shared" si="18"/>
        <v>80</v>
      </c>
      <c r="C111" s="48">
        <f t="shared" si="11"/>
        <v>0.0036000000000000003</v>
      </c>
      <c r="D111" s="31">
        <f t="shared" si="19"/>
        <v>29.943870854539714</v>
      </c>
      <c r="E111" s="31">
        <f t="shared" si="12"/>
        <v>-1947.1919674865012</v>
      </c>
      <c r="F111" s="31">
        <f t="shared" si="13"/>
        <v>2699.99054855709</v>
      </c>
      <c r="G111" s="31">
        <f t="shared" si="14"/>
        <v>2097.7516837006187</v>
      </c>
      <c r="H111" s="31">
        <f t="shared" si="15"/>
        <v>2546.069384577295</v>
      </c>
      <c r="I111" s="31">
        <f t="shared" si="16"/>
        <v>1793.270803506706</v>
      </c>
      <c r="J111" s="31">
        <f t="shared" si="10"/>
        <v>2395.5096683631773</v>
      </c>
    </row>
    <row r="112" spans="1:10" ht="15">
      <c r="A112" s="28">
        <f t="shared" si="17"/>
        <v>9.199999999999983</v>
      </c>
      <c r="B112" s="31">
        <f t="shared" si="18"/>
        <v>80</v>
      </c>
      <c r="C112" s="48">
        <f t="shared" si="11"/>
        <v>0.0036000000000000003</v>
      </c>
      <c r="D112" s="31">
        <f t="shared" si="19"/>
        <v>29.947501218126646</v>
      </c>
      <c r="E112" s="31">
        <f t="shared" si="12"/>
        <v>-1947.373682845283</v>
      </c>
      <c r="F112" s="31">
        <f t="shared" si="13"/>
        <v>2699.991731633705</v>
      </c>
      <c r="G112" s="31">
        <f t="shared" si="14"/>
        <v>2097.8972926029674</v>
      </c>
      <c r="H112" s="31">
        <f t="shared" si="15"/>
        <v>2546.3237072078164</v>
      </c>
      <c r="I112" s="31">
        <f t="shared" si="16"/>
        <v>1793.705658419394</v>
      </c>
      <c r="J112" s="31">
        <f t="shared" si="10"/>
        <v>2395.800097450132</v>
      </c>
    </row>
    <row r="113" spans="1:10" ht="15">
      <c r="A113" s="28">
        <f t="shared" si="17"/>
        <v>9.299999999999983</v>
      </c>
      <c r="B113" s="31">
        <f t="shared" si="18"/>
        <v>80</v>
      </c>
      <c r="C113" s="48">
        <f t="shared" si="11"/>
        <v>0.0036000000000000003</v>
      </c>
      <c r="D113" s="31">
        <f t="shared" si="19"/>
        <v>29.95089718596831</v>
      </c>
      <c r="E113" s="31">
        <f t="shared" si="12"/>
        <v>-1947.5436537552423</v>
      </c>
      <c r="F113" s="31">
        <f t="shared" si="13"/>
        <v>2699.9927667409625</v>
      </c>
      <c r="G113" s="31">
        <f t="shared" si="14"/>
        <v>2098.0334763523865</v>
      </c>
      <c r="H113" s="31">
        <f t="shared" si="15"/>
        <v>2546.561597474609</v>
      </c>
      <c r="I113" s="31">
        <f t="shared" si="16"/>
        <v>1794.1124844888886</v>
      </c>
      <c r="J113" s="31">
        <f t="shared" si="10"/>
        <v>2396.0717748774646</v>
      </c>
    </row>
    <row r="114" spans="1:10" ht="15">
      <c r="A114" s="28">
        <f t="shared" si="17"/>
        <v>9.399999999999983</v>
      </c>
      <c r="B114" s="31">
        <f t="shared" si="18"/>
        <v>80</v>
      </c>
      <c r="C114" s="48">
        <f t="shared" si="11"/>
        <v>0.0036000000000000003</v>
      </c>
      <c r="D114" s="31">
        <f t="shared" si="19"/>
        <v>29.954073840371056</v>
      </c>
      <c r="E114" s="31">
        <f t="shared" si="12"/>
        <v>-1947.702637412484</v>
      </c>
      <c r="F114" s="31">
        <f t="shared" si="13"/>
        <v>2699.993672363585</v>
      </c>
      <c r="G114" s="31">
        <f t="shared" si="14"/>
        <v>2098.1608444027042</v>
      </c>
      <c r="H114" s="31">
        <f t="shared" si="15"/>
        <v>2546.784114219905</v>
      </c>
      <c r="I114" s="31">
        <f t="shared" si="16"/>
        <v>1794.4930792688033</v>
      </c>
      <c r="J114" s="31">
        <f t="shared" si="10"/>
        <v>2396.3259072296846</v>
      </c>
    </row>
    <row r="115" spans="1:10" ht="15">
      <c r="A115" s="28">
        <f t="shared" si="17"/>
        <v>9.499999999999982</v>
      </c>
      <c r="B115" s="31">
        <f t="shared" si="18"/>
        <v>80</v>
      </c>
      <c r="C115" s="48">
        <f t="shared" si="11"/>
        <v>0.0036000000000000003</v>
      </c>
      <c r="D115" s="31">
        <f t="shared" si="19"/>
        <v>29.957045299616794</v>
      </c>
      <c r="E115" s="31">
        <f t="shared" si="12"/>
        <v>-1947.851342427697</v>
      </c>
      <c r="F115" s="31">
        <f t="shared" si="13"/>
        <v>2699.994464681144</v>
      </c>
      <c r="G115" s="31">
        <f t="shared" si="14"/>
        <v>2098.2799668783864</v>
      </c>
      <c r="H115" s="31">
        <f t="shared" si="15"/>
        <v>2546.992248420033</v>
      </c>
      <c r="I115" s="31">
        <f t="shared" si="16"/>
        <v>1794.8491261665854</v>
      </c>
      <c r="J115" s="31">
        <f t="shared" si="10"/>
        <v>2396.5636239693436</v>
      </c>
    </row>
    <row r="116" spans="1:10" ht="15">
      <c r="A116" s="28">
        <f t="shared" si="17"/>
        <v>9.599999999999982</v>
      </c>
      <c r="B116" s="31">
        <f t="shared" si="18"/>
        <v>80</v>
      </c>
      <c r="C116" s="48">
        <f t="shared" si="11"/>
        <v>0.0036000000000000003</v>
      </c>
      <c r="D116" s="31">
        <f t="shared" si="19"/>
        <v>29.959824778772052</v>
      </c>
      <c r="E116" s="31">
        <f t="shared" si="12"/>
        <v>-1947.9904319144025</v>
      </c>
      <c r="F116" s="31">
        <f t="shared" si="13"/>
        <v>2699.9951578547984</v>
      </c>
      <c r="G116" s="31">
        <f t="shared" si="14"/>
        <v>2098.3913771024813</v>
      </c>
      <c r="H116" s="31">
        <f t="shared" si="15"/>
        <v>2547.186927489843</v>
      </c>
      <c r="I116" s="31">
        <f t="shared" si="16"/>
        <v>1795.1822015494477</v>
      </c>
      <c r="J116" s="31">
        <f t="shared" si="10"/>
        <v>2396.7859823017643</v>
      </c>
    </row>
    <row r="117" spans="1:10" ht="15">
      <c r="A117" s="28">
        <f t="shared" si="17"/>
        <v>9.699999999999982</v>
      </c>
      <c r="B117" s="31">
        <f t="shared" si="18"/>
        <v>80</v>
      </c>
      <c r="C117" s="48">
        <f t="shared" si="11"/>
        <v>0.0036000000000000003</v>
      </c>
      <c r="D117" s="31">
        <f t="shared" si="19"/>
        <v>29.96242464676308</v>
      </c>
      <c r="E117" s="31">
        <f t="shared" si="12"/>
        <v>-1948.1205263845682</v>
      </c>
      <c r="F117" s="31">
        <f t="shared" si="13"/>
        <v>2699.9957642784875</v>
      </c>
      <c r="G117" s="31">
        <f t="shared" si="14"/>
        <v>2098.495573963352</v>
      </c>
      <c r="H117" s="31">
        <f t="shared" si="15"/>
        <v>2547.36901931983</v>
      </c>
      <c r="I117" s="31">
        <f t="shared" si="16"/>
        <v>1795.4937814259113</v>
      </c>
      <c r="J117" s="31">
        <f t="shared" si="10"/>
        <v>2396.993971741046</v>
      </c>
    </row>
    <row r="118" spans="1:10" ht="15">
      <c r="A118" s="28">
        <f t="shared" si="17"/>
        <v>9.799999999999981</v>
      </c>
      <c r="B118" s="31">
        <f t="shared" si="18"/>
        <v>80</v>
      </c>
      <c r="C118" s="48">
        <f t="shared" si="11"/>
        <v>0.0036000000000000003</v>
      </c>
      <c r="D118" s="31">
        <f t="shared" si="19"/>
        <v>29.964856479933342</v>
      </c>
      <c r="E118" s="31">
        <f t="shared" si="12"/>
        <v>-1948.2422064631655</v>
      </c>
      <c r="F118" s="31">
        <f t="shared" si="13"/>
        <v>2699.9962947989916</v>
      </c>
      <c r="G118" s="31">
        <f t="shared" si="14"/>
        <v>2098.593024130331</v>
      </c>
      <c r="H118" s="31">
        <f t="shared" si="15"/>
        <v>2547.5393360618327</v>
      </c>
      <c r="I118" s="31">
        <f t="shared" si="16"/>
        <v>1795.7852477260064</v>
      </c>
      <c r="J118" s="31">
        <f t="shared" si="10"/>
        <v>2397.1885183946674</v>
      </c>
    </row>
    <row r="119" spans="1:10" ht="15">
      <c r="A119" s="28">
        <f t="shared" si="17"/>
        <v>9.89999999999998</v>
      </c>
      <c r="B119" s="31">
        <f t="shared" si="18"/>
        <v>80</v>
      </c>
      <c r="C119" s="48">
        <f t="shared" si="11"/>
        <v>0.0036000000000000003</v>
      </c>
      <c r="D119" s="31">
        <f t="shared" si="19"/>
        <v>29.96713111228894</v>
      </c>
      <c r="E119" s="31">
        <f t="shared" si="12"/>
        <v>-1948.356015432557</v>
      </c>
      <c r="F119" s="31">
        <f t="shared" si="13"/>
        <v>2699.996758908662</v>
      </c>
      <c r="G119" s="31">
        <f t="shared" si="14"/>
        <v>2098.684164127778</v>
      </c>
      <c r="H119" s="31">
        <f t="shared" si="15"/>
        <v>2547.698637678336</v>
      </c>
      <c r="I119" s="31">
        <f t="shared" si="16"/>
        <v>1796.0578942022314</v>
      </c>
      <c r="J119" s="31">
        <f t="shared" si="10"/>
        <v>2397.370488983115</v>
      </c>
    </row>
    <row r="120" spans="1:10" ht="15">
      <c r="A120" s="28">
        <f t="shared" si="17"/>
        <v>9.99999999999998</v>
      </c>
      <c r="B120" s="31">
        <f t="shared" si="18"/>
        <v>80</v>
      </c>
      <c r="C120" s="48">
        <f t="shared" si="11"/>
        <v>0.0036000000000000003</v>
      </c>
      <c r="D120" s="31">
        <f t="shared" si="19"/>
        <v>29.969258682626855</v>
      </c>
      <c r="E120" s="31">
        <f t="shared" si="12"/>
        <v>-1948.4624616170458</v>
      </c>
      <c r="F120" s="31">
        <f t="shared" si="13"/>
        <v>2699.997164914219</v>
      </c>
      <c r="G120" s="31">
        <f t="shared" si="14"/>
        <v>2098.7694022764804</v>
      </c>
      <c r="H120" s="31">
        <f t="shared" si="15"/>
        <v>2547.847635269583</v>
      </c>
      <c r="I120" s="31">
        <f t="shared" si="16"/>
        <v>1796.3129319724103</v>
      </c>
      <c r="J120" s="31">
        <f t="shared" si="10"/>
        <v>2397.5406946101484</v>
      </c>
    </row>
    <row r="121" spans="1:10" ht="15">
      <c r="A121" s="28">
        <f t="shared" si="17"/>
        <v>10.09999999999998</v>
      </c>
      <c r="B121" s="31">
        <f t="shared" si="18"/>
        <v>0</v>
      </c>
      <c r="C121" s="48">
        <f t="shared" si="11"/>
        <v>0.002</v>
      </c>
      <c r="D121" s="31">
        <f t="shared" si="19"/>
        <v>29.10813402867122</v>
      </c>
      <c r="E121" s="31">
        <f t="shared" si="12"/>
        <v>-1576.3582666844563</v>
      </c>
      <c r="F121" s="31">
        <f t="shared" si="13"/>
        <v>2368.96300297386</v>
      </c>
      <c r="G121" s="31">
        <f t="shared" si="14"/>
        <v>2063.5299362360347</v>
      </c>
      <c r="H121" s="31">
        <f t="shared" si="15"/>
        <v>2487.1716695515784</v>
      </c>
      <c r="I121" s="31">
        <f t="shared" si="16"/>
        <v>1694.5669332621749</v>
      </c>
      <c r="J121" s="31">
        <f t="shared" si="10"/>
        <v>2000</v>
      </c>
    </row>
    <row r="122" spans="1:10" ht="15">
      <c r="A122" s="28">
        <f t="shared" si="17"/>
        <v>10.19999999999998</v>
      </c>
      <c r="B122" s="31">
        <f t="shared" si="18"/>
        <v>0</v>
      </c>
      <c r="C122" s="48">
        <f t="shared" si="11"/>
        <v>0.002</v>
      </c>
      <c r="D122" s="31">
        <f t="shared" si="19"/>
        <v>28.325894565780235</v>
      </c>
      <c r="E122" s="31">
        <f t="shared" si="12"/>
        <v>-1598.821848524151</v>
      </c>
      <c r="F122" s="31">
        <f t="shared" si="13"/>
        <v>2425.520547722929</v>
      </c>
      <c r="G122" s="31">
        <f t="shared" si="14"/>
        <v>2030.2331536263255</v>
      </c>
      <c r="H122" s="31">
        <f t="shared" si="15"/>
        <v>2431.4113051021745</v>
      </c>
      <c r="I122" s="31">
        <f t="shared" si="16"/>
        <v>1604.7126059033965</v>
      </c>
      <c r="J122" s="31">
        <f t="shared" si="10"/>
        <v>2000</v>
      </c>
    </row>
    <row r="123" spans="1:10" ht="15">
      <c r="A123" s="28">
        <f t="shared" si="17"/>
        <v>10.29999999999998</v>
      </c>
      <c r="B123" s="31">
        <f t="shared" si="18"/>
        <v>0</v>
      </c>
      <c r="C123" s="48">
        <f t="shared" si="11"/>
        <v>0.002</v>
      </c>
      <c r="D123" s="31">
        <f t="shared" si="19"/>
        <v>27.612537155772657</v>
      </c>
      <c r="E123" s="31">
        <f t="shared" si="12"/>
        <v>-1618.7738959105372</v>
      </c>
      <c r="F123" s="31">
        <f t="shared" si="13"/>
        <v>2473.897091040489</v>
      </c>
      <c r="G123" s="31">
        <f t="shared" si="14"/>
        <v>1998.8015073983402</v>
      </c>
      <c r="H123" s="31">
        <f t="shared" si="15"/>
        <v>2380.027611487803</v>
      </c>
      <c r="I123" s="31">
        <f t="shared" si="16"/>
        <v>1524.904416357851</v>
      </c>
      <c r="J123" s="31">
        <f t="shared" si="10"/>
        <v>2000</v>
      </c>
    </row>
    <row r="124" spans="1:10" ht="15">
      <c r="A124" s="28">
        <f t="shared" si="17"/>
        <v>10.399999999999979</v>
      </c>
      <c r="B124" s="31">
        <f t="shared" si="18"/>
        <v>0</v>
      </c>
      <c r="C124" s="48">
        <f t="shared" si="11"/>
        <v>0.002</v>
      </c>
      <c r="D124" s="31">
        <f t="shared" si="19"/>
        <v>26.95969172371399</v>
      </c>
      <c r="E124" s="31">
        <f t="shared" si="12"/>
        <v>-1636.5875110811537</v>
      </c>
      <c r="F124" s="31">
        <f t="shared" si="13"/>
        <v>2515.4942388583213</v>
      </c>
      <c r="G124" s="31">
        <f t="shared" si="14"/>
        <v>1969.1441945337062</v>
      </c>
      <c r="H124" s="31">
        <f t="shared" si="15"/>
        <v>2332.5566834525525</v>
      </c>
      <c r="I124" s="31">
        <f t="shared" si="16"/>
        <v>1453.6499556753854</v>
      </c>
      <c r="J124" s="31">
        <f t="shared" si="10"/>
        <v>2000</v>
      </c>
    </row>
    <row r="125" spans="1:10" ht="15">
      <c r="A125" s="28">
        <f t="shared" si="17"/>
        <v>10.499999999999979</v>
      </c>
      <c r="B125" s="31">
        <f t="shared" si="18"/>
        <v>0</v>
      </c>
      <c r="C125" s="48">
        <f t="shared" si="11"/>
        <v>0.002</v>
      </c>
      <c r="D125" s="31">
        <f t="shared" si="19"/>
        <v>26.36029867363828</v>
      </c>
      <c r="E125" s="31">
        <f t="shared" si="12"/>
        <v>-1652.567326918292</v>
      </c>
      <c r="F125" s="31">
        <f t="shared" si="13"/>
        <v>2551.4338288735803</v>
      </c>
      <c r="G125" s="31">
        <f t="shared" si="14"/>
        <v>1941.1645212004123</v>
      </c>
      <c r="H125" s="31">
        <f t="shared" si="15"/>
        <v>2288.59719428212</v>
      </c>
      <c r="I125" s="31">
        <f t="shared" si="16"/>
        <v>1389.730692326832</v>
      </c>
      <c r="J125" s="31">
        <f t="shared" si="10"/>
        <v>2000</v>
      </c>
    </row>
    <row r="126" spans="1:10" ht="15">
      <c r="A126" s="28">
        <f t="shared" si="17"/>
        <v>10.599999999999978</v>
      </c>
      <c r="B126" s="31">
        <f t="shared" si="18"/>
        <v>0</v>
      </c>
      <c r="C126" s="48">
        <f t="shared" si="11"/>
        <v>0.002</v>
      </c>
      <c r="D126" s="31">
        <f t="shared" si="19"/>
        <v>25.808360278176277</v>
      </c>
      <c r="E126" s="31">
        <f t="shared" si="12"/>
        <v>-1666.9642698759267</v>
      </c>
      <c r="F126" s="31">
        <f t="shared" si="13"/>
        <v>2582.6216470731865</v>
      </c>
      <c r="G126" s="31">
        <f t="shared" si="14"/>
        <v>1914.7645675694807</v>
      </c>
      <c r="H126" s="31">
        <f t="shared" si="15"/>
        <v>2247.800297693554</v>
      </c>
      <c r="I126" s="31">
        <f t="shared" si="16"/>
        <v>1332.1429204962942</v>
      </c>
      <c r="J126" s="31">
        <f t="shared" si="10"/>
        <v>2000</v>
      </c>
    </row>
    <row r="127" spans="1:10" ht="15">
      <c r="A127" s="28">
        <f t="shared" si="17"/>
        <v>10.699999999999978</v>
      </c>
      <c r="B127" s="31">
        <f t="shared" si="18"/>
        <v>0</v>
      </c>
      <c r="C127" s="48">
        <f t="shared" si="11"/>
        <v>0.002</v>
      </c>
      <c r="D127" s="31">
        <f t="shared" si="19"/>
        <v>25.298746894054627</v>
      </c>
      <c r="E127" s="31">
        <f t="shared" si="12"/>
        <v>-1679.9867027952805</v>
      </c>
      <c r="F127" s="31">
        <f t="shared" si="13"/>
        <v>2609.794906177147</v>
      </c>
      <c r="G127" s="31">
        <f t="shared" si="14"/>
        <v>1889.848094996024</v>
      </c>
      <c r="H127" s="31">
        <f t="shared" si="15"/>
        <v>2209.8613922007435</v>
      </c>
      <c r="I127" s="31">
        <f t="shared" si="16"/>
        <v>1280.0531888188773</v>
      </c>
      <c r="J127" s="31">
        <f t="shared" si="10"/>
        <v>2000</v>
      </c>
    </row>
    <row r="128" spans="1:10" ht="15">
      <c r="A128" s="28">
        <f t="shared" si="17"/>
        <v>10.799999999999978</v>
      </c>
      <c r="B128" s="31">
        <f t="shared" si="18"/>
        <v>0</v>
      </c>
      <c r="C128" s="48">
        <f t="shared" si="11"/>
        <v>0.002</v>
      </c>
      <c r="D128" s="31">
        <f t="shared" si="19"/>
        <v>24.827044338316206</v>
      </c>
      <c r="E128" s="31">
        <f t="shared" si="12"/>
        <v>-1691.8089347116406</v>
      </c>
      <c r="F128" s="31">
        <f t="shared" si="13"/>
        <v>2633.5580421014643</v>
      </c>
      <c r="G128" s="31">
        <f t="shared" si="14"/>
        <v>1866.3223032549017</v>
      </c>
      <c r="H128" s="31">
        <f t="shared" si="15"/>
        <v>2174.513368543261</v>
      </c>
      <c r="I128" s="31">
        <f t="shared" si="16"/>
        <v>1232.7642611534375</v>
      </c>
      <c r="J128" s="31">
        <f t="shared" si="10"/>
        <v>2000</v>
      </c>
    </row>
    <row r="129" spans="1:10" ht="15">
      <c r="A129" s="28">
        <f t="shared" si="17"/>
        <v>10.899999999999977</v>
      </c>
      <c r="B129" s="31">
        <f t="shared" si="18"/>
        <v>0</v>
      </c>
      <c r="C129" s="48">
        <f t="shared" si="11"/>
        <v>0.002</v>
      </c>
      <c r="D129" s="31">
        <f t="shared" si="19"/>
        <v>24.389432532449874</v>
      </c>
      <c r="E129" s="31">
        <f t="shared" si="12"/>
        <v>-1702.5777903725377</v>
      </c>
      <c r="F129" s="31">
        <f t="shared" si="13"/>
        <v>2654.409995480215</v>
      </c>
      <c r="G129" s="31">
        <f t="shared" si="14"/>
        <v>1844.098833990063</v>
      </c>
      <c r="H129" s="31">
        <f t="shared" si="15"/>
        <v>2141.5210436175253</v>
      </c>
      <c r="I129" s="31">
        <f t="shared" si="16"/>
        <v>1189.6888385098484</v>
      </c>
      <c r="J129" s="31">
        <f t="shared" si="10"/>
        <v>2000</v>
      </c>
    </row>
    <row r="130" spans="1:10" ht="15">
      <c r="A130" s="28">
        <f t="shared" si="17"/>
        <v>10.999999999999977</v>
      </c>
      <c r="B130" s="31">
        <f t="shared" si="18"/>
        <v>0</v>
      </c>
      <c r="C130" s="48">
        <f t="shared" si="11"/>
        <v>0.002</v>
      </c>
      <c r="D130" s="31">
        <f t="shared" si="19"/>
        <v>23.982588158027433</v>
      </c>
      <c r="E130" s="31">
        <f t="shared" si="12"/>
        <v>-1712.4177326212214</v>
      </c>
      <c r="F130" s="31">
        <f t="shared" si="13"/>
        <v>2672.7652115300707</v>
      </c>
      <c r="G130" s="31">
        <f t="shared" si="14"/>
        <v>1823.0942810451859</v>
      </c>
      <c r="H130" s="31">
        <f t="shared" si="15"/>
        <v>2110.6765484239645</v>
      </c>
      <c r="I130" s="31">
        <f t="shared" si="16"/>
        <v>1150.3290695151154</v>
      </c>
      <c r="J130" s="31">
        <f t="shared" si="10"/>
        <v>2000</v>
      </c>
    </row>
    <row r="131" spans="1:10" ht="15">
      <c r="A131" s="28">
        <f t="shared" si="17"/>
        <v>11.099999999999977</v>
      </c>
      <c r="B131" s="31">
        <f t="shared" si="18"/>
        <v>0</v>
      </c>
      <c r="C131" s="48">
        <f t="shared" si="11"/>
        <v>0.002</v>
      </c>
      <c r="D131" s="31">
        <f t="shared" si="19"/>
        <v>23.603605936640097</v>
      </c>
      <c r="E131" s="31">
        <f t="shared" si="12"/>
        <v>-1721.4348933939043</v>
      </c>
      <c r="F131" s="31">
        <f t="shared" si="13"/>
        <v>2688.9699540274346</v>
      </c>
      <c r="G131" s="31">
        <f t="shared" si="14"/>
        <v>1803.230380451818</v>
      </c>
      <c r="H131" s="31">
        <f t="shared" si="15"/>
        <v>2081.7954870579138</v>
      </c>
      <c r="I131" s="31">
        <f t="shared" si="16"/>
        <v>1114.2604264243832</v>
      </c>
      <c r="J131" s="31">
        <f t="shared" si="10"/>
        <v>2000</v>
      </c>
    </row>
    <row r="132" spans="1:10" ht="15">
      <c r="A132" s="28">
        <f t="shared" si="17"/>
        <v>11.199999999999976</v>
      </c>
      <c r="B132" s="31">
        <f t="shared" si="18"/>
        <v>0</v>
      </c>
      <c r="C132" s="48">
        <f t="shared" si="11"/>
        <v>0.002</v>
      </c>
      <c r="D132" s="31">
        <f t="shared" si="19"/>
        <v>23.249934489820806</v>
      </c>
      <c r="E132" s="31">
        <f t="shared" si="12"/>
        <v>-1729.7202731095206</v>
      </c>
      <c r="F132" s="31">
        <f t="shared" si="13"/>
        <v>2703.3150876392033</v>
      </c>
      <c r="G132" s="31">
        <f t="shared" si="14"/>
        <v>1784.4339952011217</v>
      </c>
      <c r="H132" s="31">
        <f t="shared" si="15"/>
        <v>2054.713722091601</v>
      </c>
      <c r="I132" s="31">
        <f t="shared" si="16"/>
        <v>1081.1189075619181</v>
      </c>
      <c r="J132" s="31">
        <f t="shared" si="10"/>
        <v>2000</v>
      </c>
    </row>
    <row r="133" spans="1:10" ht="15">
      <c r="A133" s="28">
        <f t="shared" si="17"/>
        <v>11.299999999999976</v>
      </c>
      <c r="B133" s="31">
        <f t="shared" si="18"/>
        <v>0</v>
      </c>
      <c r="C133" s="48">
        <f t="shared" si="11"/>
        <v>0.002</v>
      </c>
      <c r="D133" s="31">
        <f t="shared" si="19"/>
        <v>22.919323711287483</v>
      </c>
      <c r="E133" s="31">
        <f t="shared" si="12"/>
        <v>-1737.3523003086075</v>
      </c>
      <c r="F133" s="31">
        <f t="shared" si="13"/>
        <v>2716.0461729803947</v>
      </c>
      <c r="G133" s="31">
        <f t="shared" si="14"/>
        <v>1766.6369717459636</v>
      </c>
      <c r="H133" s="31">
        <f t="shared" si="15"/>
        <v>2029.284671437356</v>
      </c>
      <c r="I133" s="31">
        <f t="shared" si="16"/>
        <v>1050.5907987655692</v>
      </c>
      <c r="J133" s="31">
        <f t="shared" si="10"/>
        <v>2000</v>
      </c>
    </row>
    <row r="134" spans="1:10" ht="15">
      <c r="A134" s="28">
        <f t="shared" si="17"/>
        <v>11.399999999999975</v>
      </c>
      <c r="B134" s="31">
        <f t="shared" si="18"/>
        <v>0</v>
      </c>
      <c r="C134" s="48">
        <f t="shared" si="11"/>
        <v>0.002</v>
      </c>
      <c r="D134" s="31">
        <f t="shared" si="19"/>
        <v>22.609781302227017</v>
      </c>
      <c r="E134" s="31">
        <f t="shared" si="12"/>
        <v>-1744.398894732733</v>
      </c>
      <c r="F134" s="31">
        <f t="shared" si="13"/>
        <v>2727.371498619098</v>
      </c>
      <c r="G134" s="31">
        <f t="shared" si="14"/>
        <v>1749.7759196881673</v>
      </c>
      <c r="H134" s="31">
        <f t="shared" si="15"/>
        <v>2005.3770249554343</v>
      </c>
      <c r="I134" s="31">
        <f t="shared" si="16"/>
        <v>1022.4044210690688</v>
      </c>
      <c r="J134" s="31">
        <f t="shared" si="10"/>
        <v>2000</v>
      </c>
    </row>
    <row r="135" spans="1:10" ht="15">
      <c r="A135" s="28">
        <f t="shared" si="17"/>
        <v>11.499999999999975</v>
      </c>
      <c r="B135" s="31">
        <f t="shared" si="18"/>
        <v>0</v>
      </c>
      <c r="C135" s="48">
        <f t="shared" si="11"/>
        <v>0.002</v>
      </c>
      <c r="D135" s="31">
        <f t="shared" si="19"/>
        <v>22.319536654352596</v>
      </c>
      <c r="E135" s="31">
        <f t="shared" si="12"/>
        <v>-1750.9191417675054</v>
      </c>
      <c r="F135" s="31">
        <f t="shared" si="13"/>
        <v>2737.4685160402923</v>
      </c>
      <c r="G135" s="31">
        <f t="shared" si="14"/>
        <v>1733.7919489702704</v>
      </c>
      <c r="H135" s="31">
        <f t="shared" si="15"/>
        <v>1982.872807202765</v>
      </c>
      <c r="I135" s="31">
        <f t="shared" si="16"/>
        <v>996.3234329299781</v>
      </c>
      <c r="J135" s="31">
        <f t="shared" si="10"/>
        <v>2000</v>
      </c>
    </row>
    <row r="136" spans="1:10" ht="15">
      <c r="A136" s="28">
        <f t="shared" si="17"/>
        <v>11.599999999999975</v>
      </c>
      <c r="B136" s="31">
        <f t="shared" si="18"/>
        <v>0</v>
      </c>
      <c r="C136" s="48">
        <f t="shared" si="11"/>
        <v>0.002</v>
      </c>
      <c r="D136" s="31">
        <f t="shared" si="19"/>
        <v>22.047010666344914</v>
      </c>
      <c r="E136" s="31">
        <f t="shared" si="12"/>
        <v>-1756.964660339037</v>
      </c>
      <c r="F136" s="31">
        <f t="shared" si="13"/>
        <v>2746.4890286687123</v>
      </c>
      <c r="G136" s="31">
        <f t="shared" si="14"/>
        <v>1718.630387312565</v>
      </c>
      <c r="H136" s="31">
        <f t="shared" si="15"/>
        <v>1961.665726973528</v>
      </c>
      <c r="I136" s="31">
        <f t="shared" si="16"/>
        <v>972.1413586438528</v>
      </c>
      <c r="J136" s="31">
        <f t="shared" si="10"/>
        <v>2000</v>
      </c>
    </row>
    <row r="137" spans="1:10" ht="15">
      <c r="A137" s="28">
        <f t="shared" si="17"/>
        <v>11.699999999999974</v>
      </c>
      <c r="B137" s="31">
        <f t="shared" si="18"/>
        <v>0</v>
      </c>
      <c r="C137" s="48">
        <f t="shared" si="11"/>
        <v>0.002</v>
      </c>
      <c r="D137" s="31">
        <f t="shared" si="19"/>
        <v>21.790790382997972</v>
      </c>
      <c r="E137" s="31">
        <f t="shared" si="12"/>
        <v>-1762.5807272421216</v>
      </c>
      <c r="F137" s="31">
        <f t="shared" si="13"/>
        <v>2754.5634017525263</v>
      </c>
      <c r="G137" s="31">
        <f t="shared" si="14"/>
        <v>1704.2404927840403</v>
      </c>
      <c r="H137" s="31">
        <f t="shared" si="15"/>
        <v>1941.6597655419187</v>
      </c>
      <c r="I137" s="31">
        <f t="shared" si="16"/>
        <v>949.6770910315138</v>
      </c>
      <c r="J137" s="31">
        <f t="shared" si="10"/>
        <v>2000</v>
      </c>
    </row>
    <row r="138" spans="1:10" ht="15">
      <c r="A138" s="28">
        <f t="shared" si="17"/>
        <v>11.799999999999974</v>
      </c>
      <c r="B138" s="31">
        <f t="shared" si="18"/>
        <v>0</v>
      </c>
      <c r="C138" s="48">
        <f t="shared" si="11"/>
        <v>0.002</v>
      </c>
      <c r="D138" s="31">
        <f t="shared" si="19"/>
        <v>21.549607578471864</v>
      </c>
      <c r="E138" s="31">
        <f t="shared" si="12"/>
        <v>-1767.807206606934</v>
      </c>
      <c r="F138" s="31">
        <f t="shared" si="13"/>
        <v>2761.80399748879</v>
      </c>
      <c r="G138" s="31">
        <f t="shared" si="14"/>
        <v>1690.5751710610543</v>
      </c>
      <c r="H138" s="31">
        <f t="shared" si="15"/>
        <v>1922.7679644541204</v>
      </c>
      <c r="I138" s="31">
        <f t="shared" si="16"/>
        <v>928.771173572264</v>
      </c>
      <c r="J138" s="31">
        <f t="shared" si="10"/>
        <v>2000</v>
      </c>
    </row>
    <row r="139" spans="1:10" ht="15">
      <c r="A139" s="28">
        <f t="shared" si="17"/>
        <v>11.899999999999974</v>
      </c>
      <c r="B139" s="31">
        <f t="shared" si="18"/>
        <v>0</v>
      </c>
      <c r="C139" s="48">
        <f t="shared" si="11"/>
        <v>0.002</v>
      </c>
      <c r="D139" s="31">
        <f t="shared" si="19"/>
        <v>21.322320583838806</v>
      </c>
      <c r="E139" s="31">
        <f t="shared" si="12"/>
        <v>-1772.6793224600021</v>
      </c>
      <c r="F139" s="31">
        <f t="shared" si="13"/>
        <v>2768.3079931438924</v>
      </c>
      <c r="G139" s="31">
        <f t="shared" si="14"/>
        <v>1677.5907033038845</v>
      </c>
      <c r="H139" s="31">
        <f t="shared" si="15"/>
        <v>1904.9113808438824</v>
      </c>
      <c r="I139" s="31">
        <f t="shared" si="16"/>
        <v>909.2827101599921</v>
      </c>
      <c r="J139" s="31">
        <f t="shared" si="10"/>
        <v>2000</v>
      </c>
    </row>
    <row r="140" spans="1:10" ht="15">
      <c r="A140" s="28">
        <f t="shared" si="17"/>
        <v>11.999999999999973</v>
      </c>
      <c r="B140" s="31">
        <f t="shared" si="18"/>
        <v>0</v>
      </c>
      <c r="C140" s="48">
        <f t="shared" si="11"/>
        <v>0.002</v>
      </c>
      <c r="D140" s="31">
        <f t="shared" si="19"/>
        <v>21.10789879788421</v>
      </c>
      <c r="E140" s="31">
        <f t="shared" si="12"/>
        <v>-1777.228304169139</v>
      </c>
      <c r="F140" s="31">
        <f t="shared" si="13"/>
        <v>2774.1597048032554</v>
      </c>
      <c r="G140" s="31">
        <f t="shared" si="14"/>
        <v>1665.246488126699</v>
      </c>
      <c r="H140" s="31">
        <f t="shared" si="15"/>
        <v>1888.01818395756</v>
      </c>
      <c r="I140" s="31">
        <f t="shared" si="16"/>
        <v>891.0867833234435</v>
      </c>
      <c r="J140" s="31">
        <f t="shared" si="10"/>
        <v>2000</v>
      </c>
    </row>
    <row r="141" spans="1:10" ht="15">
      <c r="A141" s="28">
        <f t="shared" si="17"/>
        <v>12.099999999999973</v>
      </c>
      <c r="B141" s="31">
        <f t="shared" si="18"/>
        <v>0</v>
      </c>
      <c r="C141" s="48">
        <f t="shared" si="11"/>
        <v>0.002</v>
      </c>
      <c r="D141" s="31">
        <f t="shared" si="19"/>
        <v>20.905409428618725</v>
      </c>
      <c r="E141" s="31">
        <f t="shared" si="12"/>
        <v>-1781.4819283109098</v>
      </c>
      <c r="F141" s="31">
        <f t="shared" si="13"/>
        <v>2779.43251272733</v>
      </c>
      <c r="G141" s="31">
        <f t="shared" si="14"/>
        <v>1653.5047994836916</v>
      </c>
      <c r="H141" s="31">
        <f t="shared" si="15"/>
        <v>1872.0228711727818</v>
      </c>
      <c r="I141" s="31">
        <f t="shared" si="16"/>
        <v>874.0722867563613</v>
      </c>
      <c r="J141" s="31">
        <f t="shared" si="10"/>
        <v>2000</v>
      </c>
    </row>
    <row r="142" spans="1:10" ht="15">
      <c r="A142" s="28">
        <f t="shared" si="17"/>
        <v>12.199999999999973</v>
      </c>
      <c r="B142" s="31">
        <f t="shared" si="18"/>
        <v>0</v>
      </c>
      <c r="C142" s="48">
        <f t="shared" si="11"/>
        <v>0.002</v>
      </c>
      <c r="D142" s="31">
        <f t="shared" si="19"/>
        <v>20.71400609835213</v>
      </c>
      <c r="E142" s="31">
        <f t="shared" si="12"/>
        <v>-1785.4649756787153</v>
      </c>
      <c r="F142" s="31">
        <f t="shared" si="13"/>
        <v>2784.190463907505</v>
      </c>
      <c r="G142" s="31">
        <f t="shared" si="14"/>
        <v>1642.3305611926437</v>
      </c>
      <c r="H142" s="31">
        <f t="shared" si="15"/>
        <v>1856.8655855139284</v>
      </c>
      <c r="I142" s="31">
        <f t="shared" si="16"/>
        <v>858.1400972851384</v>
      </c>
      <c r="J142" s="31">
        <f t="shared" si="10"/>
        <v>2000</v>
      </c>
    </row>
    <row r="143" spans="1:10" ht="15">
      <c r="A143" s="28">
        <f t="shared" si="17"/>
        <v>12.299999999999972</v>
      </c>
      <c r="B143" s="31">
        <f t="shared" si="18"/>
        <v>0</v>
      </c>
      <c r="C143" s="48">
        <f t="shared" si="11"/>
        <v>0.002</v>
      </c>
      <c r="D143" s="31">
        <f t="shared" si="19"/>
        <v>20.532919012824856</v>
      </c>
      <c r="E143" s="31">
        <f t="shared" si="12"/>
        <v>-1789.1996184063878</v>
      </c>
      <c r="F143" s="31">
        <f t="shared" si="13"/>
        <v>2788.4896117208123</v>
      </c>
      <c r="G143" s="31">
        <f t="shared" si="14"/>
        <v>1631.691138095261</v>
      </c>
      <c r="H143" s="31">
        <f t="shared" si="15"/>
        <v>1842.4915196888733</v>
      </c>
      <c r="I143" s="31">
        <f t="shared" si="16"/>
        <v>843.2015263744489</v>
      </c>
      <c r="J143" s="31">
        <f t="shared" si="10"/>
        <v>2000</v>
      </c>
    </row>
    <row r="144" spans="1:10" ht="15">
      <c r="A144" s="28">
        <f t="shared" si="17"/>
        <v>12.399999999999972</v>
      </c>
      <c r="B144" s="31">
        <f t="shared" si="18"/>
        <v>0</v>
      </c>
      <c r="C144" s="48">
        <f t="shared" si="11"/>
        <v>0.002</v>
      </c>
      <c r="D144" s="31">
        <f t="shared" si="19"/>
        <v>20.361446448802145</v>
      </c>
      <c r="E144" s="31">
        <f t="shared" si="12"/>
        <v>-1792.705749256281</v>
      </c>
      <c r="F144" s="31">
        <f t="shared" si="13"/>
        <v>2792.379140417902</v>
      </c>
      <c r="G144" s="31">
        <f t="shared" si="14"/>
        <v>1621.556143392777</v>
      </c>
      <c r="H144" s="31">
        <f t="shared" si="15"/>
        <v>1828.8503941364959</v>
      </c>
      <c r="I144" s="31">
        <f t="shared" si="16"/>
        <v>829.177002974875</v>
      </c>
      <c r="J144" s="31">
        <f t="shared" si="10"/>
        <v>2000</v>
      </c>
    </row>
    <row r="145" spans="1:10" ht="15">
      <c r="A145" s="28">
        <f t="shared" si="17"/>
        <v>12.499999999999972</v>
      </c>
      <c r="B145" s="31">
        <f t="shared" si="18"/>
        <v>0</v>
      </c>
      <c r="C145" s="48">
        <f t="shared" si="11"/>
        <v>0.002</v>
      </c>
      <c r="D145" s="31">
        <f t="shared" si="19"/>
        <v>20.198947357746157</v>
      </c>
      <c r="E145" s="31">
        <f t="shared" si="12"/>
        <v>-1796.0012628194995</v>
      </c>
      <c r="F145" s="31">
        <f t="shared" si="13"/>
        <v>2795.902312691614</v>
      </c>
      <c r="G145" s="31">
        <f t="shared" si="14"/>
        <v>1611.897261413615</v>
      </c>
      <c r="H145" s="31">
        <f t="shared" si="15"/>
        <v>1815.8959985941156</v>
      </c>
      <c r="I145" s="31">
        <f t="shared" si="16"/>
        <v>815.9949487220009</v>
      </c>
      <c r="J145" s="31">
        <f t="shared" si="10"/>
        <v>2000</v>
      </c>
    </row>
    <row r="146" spans="1:10" ht="15">
      <c r="A146" s="28">
        <f t="shared" si="17"/>
        <v>12.599999999999971</v>
      </c>
      <c r="B146" s="31">
        <f t="shared" si="18"/>
        <v>0</v>
      </c>
      <c r="C146" s="48">
        <f t="shared" si="11"/>
        <v>0.002</v>
      </c>
      <c r="D146" s="31">
        <f t="shared" si="19"/>
        <v>20.044834918005257</v>
      </c>
      <c r="E146" s="31">
        <f t="shared" si="12"/>
        <v>-1799.1022965549587</v>
      </c>
      <c r="F146" s="31">
        <f t="shared" si="13"/>
        <v>2799.097271130277</v>
      </c>
      <c r="G146" s="31">
        <f t="shared" si="14"/>
        <v>1602.688084910443</v>
      </c>
      <c r="H146" s="31">
        <f t="shared" si="15"/>
        <v>1803.5857883554843</v>
      </c>
      <c r="I146" s="31">
        <f t="shared" si="16"/>
        <v>803.5908137801657</v>
      </c>
      <c r="J146" s="31">
        <f t="shared" si="10"/>
        <v>2000</v>
      </c>
    </row>
    <row r="147" spans="1:10" ht="15">
      <c r="A147" s="28">
        <f t="shared" si="17"/>
        <v>12.69999999999997</v>
      </c>
      <c r="B147" s="31">
        <f t="shared" si="18"/>
        <v>0</v>
      </c>
      <c r="C147" s="48">
        <f t="shared" si="11"/>
        <v>0.002</v>
      </c>
      <c r="D147" s="31">
        <f t="shared" si="19"/>
        <v>19.898570896170867</v>
      </c>
      <c r="E147" s="31">
        <f t="shared" si="12"/>
        <v>-1802.023438145031</v>
      </c>
      <c r="F147" s="31">
        <f t="shared" si="13"/>
        <v>2801.9977184872723</v>
      </c>
      <c r="G147" s="31">
        <f t="shared" si="14"/>
        <v>1593.9039659071486</v>
      </c>
      <c r="H147" s="31">
        <f t="shared" si="15"/>
        <v>1791.8805277621177</v>
      </c>
      <c r="I147" s="31">
        <f t="shared" si="16"/>
        <v>791.9062474198765</v>
      </c>
      <c r="J147" s="31">
        <f t="shared" si="10"/>
        <v>2000</v>
      </c>
    </row>
    <row r="148" spans="1:10" ht="15">
      <c r="A148" s="28">
        <f t="shared" si="17"/>
        <v>12.79999999999997</v>
      </c>
      <c r="B148" s="31">
        <f t="shared" si="18"/>
        <v>0</v>
      </c>
      <c r="C148" s="48">
        <f t="shared" si="11"/>
        <v>0.002</v>
      </c>
      <c r="D148" s="31">
        <f t="shared" si="19"/>
        <v>19.75966070121955</v>
      </c>
      <c r="E148" s="31">
        <f t="shared" si="12"/>
        <v>-1804.77790448634</v>
      </c>
      <c r="F148" s="31">
        <f t="shared" si="13"/>
        <v>2804.633497039994</v>
      </c>
      <c r="G148" s="31">
        <f t="shared" si="14"/>
        <v>1585.5218790946346</v>
      </c>
      <c r="H148" s="31">
        <f t="shared" si="15"/>
        <v>1780.7439746082946</v>
      </c>
      <c r="I148" s="31">
        <f t="shared" si="16"/>
        <v>780.8883820546405</v>
      </c>
      <c r="J148" s="31">
        <f aca="true" t="shared" si="20" ref="J148:J211">IF($A148&lt;$B$12,$B$15,$B$16)+B148*D148</f>
        <v>2000</v>
      </c>
    </row>
    <row r="149" spans="1:10" ht="15">
      <c r="A149" s="28">
        <f t="shared" si="17"/>
        <v>12.89999999999997</v>
      </c>
      <c r="B149" s="31">
        <f t="shared" si="18"/>
        <v>0</v>
      </c>
      <c r="C149" s="48">
        <f aca="true" t="shared" si="21" ref="C149:C212">$B$10*(1+($B149-$B$8)/$B$5)</f>
        <v>0.002</v>
      </c>
      <c r="D149" s="31">
        <f t="shared" si="19"/>
        <v>19.627649033844442</v>
      </c>
      <c r="E149" s="31">
        <f aca="true" t="shared" si="22" ref="E149:E212">H149-G149-J149</f>
        <v>-1807.3776967021126</v>
      </c>
      <c r="F149" s="31">
        <f aca="true" t="shared" si="23" ref="F149:F212">G149+J149-I149</f>
        <v>2807.03108359712</v>
      </c>
      <c r="G149" s="31">
        <f aca="true" t="shared" si="24" ref="G149:G212">$B$5*D149*(1-D149/$B$6)</f>
        <v>1577.5202967886694</v>
      </c>
      <c r="H149" s="31">
        <f aca="true" t="shared" si="25" ref="H149:H212">$B$5*D149*((1-D149/(2*$B$6)))</f>
        <v>1770.1426000865567</v>
      </c>
      <c r="I149" s="31">
        <f aca="true" t="shared" si="26" ref="I149:I212">$B$7+($B$8+$B$9*D149)*D149</f>
        <v>770.4892131915493</v>
      </c>
      <c r="J149" s="31">
        <f t="shared" si="20"/>
        <v>2000</v>
      </c>
    </row>
    <row r="150" spans="1:10" ht="15">
      <c r="A150" s="28">
        <f aca="true" t="shared" si="27" ref="A150:A213">A149+$B$11</f>
        <v>12.99999999999997</v>
      </c>
      <c r="B150" s="31">
        <f aca="true" t="shared" si="28" ref="B150:B213">IF(A150&lt;$B$12,$B$13,$B$14)</f>
        <v>0</v>
      </c>
      <c r="C150" s="48">
        <f t="shared" si="21"/>
        <v>0.002</v>
      </c>
      <c r="D150" s="31">
        <f aca="true" t="shared" si="29" ref="D150:D213">(1+$C$21*$B$11*($B$5-$B$8+B150-2*($B$5/$B$6+$B$9)*D149))*D149</f>
        <v>19.502116048815967</v>
      </c>
      <c r="E150" s="31">
        <f t="shared" si="22"/>
        <v>-1809.8337348092575</v>
      </c>
      <c r="F150" s="31">
        <f t="shared" si="23"/>
        <v>2809.2140137371407</v>
      </c>
      <c r="G150" s="31">
        <f t="shared" si="24"/>
        <v>1569.8790745001115</v>
      </c>
      <c r="H150" s="31">
        <f t="shared" si="25"/>
        <v>1760.045339690854</v>
      </c>
      <c r="I150" s="31">
        <f t="shared" si="26"/>
        <v>760.6650607629706</v>
      </c>
      <c r="J150" s="31">
        <f t="shared" si="20"/>
        <v>2000</v>
      </c>
    </row>
    <row r="151" spans="1:10" ht="15">
      <c r="A151" s="28">
        <f t="shared" si="27"/>
        <v>13.09999999999997</v>
      </c>
      <c r="B151" s="31">
        <f t="shared" si="28"/>
        <v>0</v>
      </c>
      <c r="C151" s="48">
        <f t="shared" si="21"/>
        <v>0.002</v>
      </c>
      <c r="D151" s="31">
        <f t="shared" si="29"/>
        <v>19.382673960949333</v>
      </c>
      <c r="E151" s="31">
        <f t="shared" si="22"/>
        <v>-1812.1559750617682</v>
      </c>
      <c r="F151" s="31">
        <f t="shared" si="23"/>
        <v>2811.2032464655435</v>
      </c>
      <c r="G151" s="31">
        <f t="shared" si="24"/>
        <v>1562.57934621847</v>
      </c>
      <c r="H151" s="31">
        <f t="shared" si="25"/>
        <v>1750.4233711567017</v>
      </c>
      <c r="I151" s="31">
        <f t="shared" si="26"/>
        <v>751.3760997529266</v>
      </c>
      <c r="J151" s="31">
        <f t="shared" si="20"/>
        <v>2000</v>
      </c>
    </row>
    <row r="152" spans="1:10" ht="15">
      <c r="A152" s="28">
        <f t="shared" si="27"/>
        <v>13.199999999999969</v>
      </c>
      <c r="B152" s="31">
        <f t="shared" si="28"/>
        <v>0</v>
      </c>
      <c r="C152" s="48">
        <f t="shared" si="21"/>
        <v>0.002</v>
      </c>
      <c r="D152" s="31">
        <f t="shared" si="29"/>
        <v>19.26896403581035</v>
      </c>
      <c r="E152" s="31">
        <f t="shared" si="22"/>
        <v>-1814.3535124933235</v>
      </c>
      <c r="F152" s="31">
        <f t="shared" si="23"/>
        <v>2813.017478540977</v>
      </c>
      <c r="G152" s="31">
        <f t="shared" si="24"/>
        <v>1555.6034285676822</v>
      </c>
      <c r="H152" s="31">
        <f t="shared" si="25"/>
        <v>1741.2499160743587</v>
      </c>
      <c r="I152" s="31">
        <f t="shared" si="26"/>
        <v>742.5859500267053</v>
      </c>
      <c r="J152" s="31">
        <f t="shared" si="20"/>
        <v>2000</v>
      </c>
    </row>
    <row r="153" spans="1:10" ht="15">
      <c r="A153" s="28">
        <f t="shared" si="27"/>
        <v>13.299999999999969</v>
      </c>
      <c r="B153" s="31">
        <f t="shared" si="28"/>
        <v>0</v>
      </c>
      <c r="C153" s="48">
        <f t="shared" si="21"/>
        <v>0.002</v>
      </c>
      <c r="D153" s="31">
        <f t="shared" si="29"/>
        <v>19.16065391507068</v>
      </c>
      <c r="E153" s="31">
        <f t="shared" si="22"/>
        <v>-1816.4346707734435</v>
      </c>
      <c r="F153" s="31">
        <f t="shared" si="23"/>
        <v>2814.6734161477284</v>
      </c>
      <c r="G153" s="31">
        <f t="shared" si="24"/>
        <v>1548.9347330539547</v>
      </c>
      <c r="H153" s="31">
        <f t="shared" si="25"/>
        <v>1732.5000622805112</v>
      </c>
      <c r="I153" s="31">
        <f t="shared" si="26"/>
        <v>734.2613169062266</v>
      </c>
      <c r="J153" s="31">
        <f t="shared" si="20"/>
        <v>2000</v>
      </c>
    </row>
    <row r="154" spans="1:10" ht="15">
      <c r="A154" s="28">
        <f t="shared" si="27"/>
        <v>13.399999999999968</v>
      </c>
      <c r="B154" s="31">
        <f t="shared" si="28"/>
        <v>0</v>
      </c>
      <c r="C154" s="48">
        <f t="shared" si="21"/>
        <v>0.002</v>
      </c>
      <c r="D154" s="31">
        <f t="shared" si="29"/>
        <v>19.057435233754497</v>
      </c>
      <c r="E154" s="31">
        <f t="shared" si="22"/>
        <v>-1818.4070811556262</v>
      </c>
      <c r="F154" s="31">
        <f t="shared" si="23"/>
        <v>2816.1860103092076</v>
      </c>
      <c r="G154" s="31">
        <f t="shared" si="24"/>
        <v>1542.5576856867024</v>
      </c>
      <c r="H154" s="31">
        <f t="shared" si="25"/>
        <v>1724.1506045310762</v>
      </c>
      <c r="I154" s="31">
        <f t="shared" si="26"/>
        <v>726.3716753774946</v>
      </c>
      <c r="J154" s="31">
        <f t="shared" si="20"/>
        <v>2000</v>
      </c>
    </row>
    <row r="155" spans="1:10" ht="15">
      <c r="A155" s="28">
        <f t="shared" si="27"/>
        <v>13.499999999999968</v>
      </c>
      <c r="B155" s="31">
        <f t="shared" si="28"/>
        <v>0</v>
      </c>
      <c r="C155" s="48">
        <f t="shared" si="21"/>
        <v>0.002</v>
      </c>
      <c r="D155" s="31">
        <f t="shared" si="29"/>
        <v>18.959021492761966</v>
      </c>
      <c r="E155" s="31">
        <f t="shared" si="22"/>
        <v>-1820.277752018495</v>
      </c>
      <c r="F155" s="31">
        <f t="shared" si="23"/>
        <v>2817.5686613871662</v>
      </c>
      <c r="G155" s="31">
        <f t="shared" si="24"/>
        <v>1536.4576533131867</v>
      </c>
      <c r="H155" s="31">
        <f t="shared" si="25"/>
        <v>1716.1799012946917</v>
      </c>
      <c r="I155" s="31">
        <f t="shared" si="26"/>
        <v>718.8889919260204</v>
      </c>
      <c r="J155" s="31">
        <f t="shared" si="20"/>
        <v>2000</v>
      </c>
    </row>
    <row r="156" spans="1:10" ht="15">
      <c r="A156" s="28">
        <f t="shared" si="27"/>
        <v>13.599999999999968</v>
      </c>
      <c r="B156" s="31">
        <f t="shared" si="28"/>
        <v>0</v>
      </c>
      <c r="C156" s="48">
        <f t="shared" si="21"/>
        <v>0.002</v>
      </c>
      <c r="D156" s="31">
        <f t="shared" si="29"/>
        <v>18.865146155221296</v>
      </c>
      <c r="E156" s="31">
        <f t="shared" si="22"/>
        <v>-1822.0531302710697</v>
      </c>
      <c r="F156" s="31">
        <f t="shared" si="23"/>
        <v>2818.8333971485467</v>
      </c>
      <c r="G156" s="31">
        <f t="shared" si="24"/>
        <v>1530.6208760642687</v>
      </c>
      <c r="H156" s="31">
        <f t="shared" si="25"/>
        <v>1708.567745793199</v>
      </c>
      <c r="I156" s="31">
        <f t="shared" si="26"/>
        <v>711.7874789157217</v>
      </c>
      <c r="J156" s="31">
        <f t="shared" si="20"/>
        <v>2000</v>
      </c>
    </row>
    <row r="157" spans="1:10" ht="15">
      <c r="A157" s="28">
        <f t="shared" si="27"/>
        <v>13.699999999999967</v>
      </c>
      <c r="B157" s="31">
        <f t="shared" si="28"/>
        <v>0</v>
      </c>
      <c r="C157" s="48">
        <f t="shared" si="21"/>
        <v>0.002</v>
      </c>
      <c r="D157" s="31">
        <f t="shared" si="29"/>
        <v>18.775560939580284</v>
      </c>
      <c r="E157" s="31">
        <f t="shared" si="22"/>
        <v>-1823.7391557020537</v>
      </c>
      <c r="F157" s="31">
        <f t="shared" si="23"/>
        <v>2819.9910281703496</v>
      </c>
      <c r="G157" s="31">
        <f t="shared" si="24"/>
        <v>1525.0344053621357</v>
      </c>
      <c r="H157" s="31">
        <f t="shared" si="25"/>
        <v>1701.295249660082</v>
      </c>
      <c r="I157" s="31">
        <f t="shared" si="26"/>
        <v>705.0433771917858</v>
      </c>
      <c r="J157" s="31">
        <f t="shared" si="20"/>
        <v>2000</v>
      </c>
    </row>
    <row r="158" spans="1:10" ht="15">
      <c r="A158" s="28">
        <f t="shared" si="27"/>
        <v>13.799999999999967</v>
      </c>
      <c r="B158" s="31">
        <f t="shared" si="28"/>
        <v>0</v>
      </c>
      <c r="C158" s="48">
        <f t="shared" si="21"/>
        <v>0.002</v>
      </c>
      <c r="D158" s="31">
        <f t="shared" si="29"/>
        <v>18.690034286038046</v>
      </c>
      <c r="E158" s="31">
        <f t="shared" si="22"/>
        <v>-1825.341309193361</v>
      </c>
      <c r="F158" s="31">
        <f t="shared" si="23"/>
        <v>2821.0512837639717</v>
      </c>
      <c r="G158" s="31">
        <f t="shared" si="24"/>
        <v>1519.6860469905268</v>
      </c>
      <c r="H158" s="31">
        <f t="shared" si="25"/>
        <v>1694.3447377971659</v>
      </c>
      <c r="I158" s="31">
        <f t="shared" si="26"/>
        <v>698.6347632265554</v>
      </c>
      <c r="J158" s="31">
        <f t="shared" si="20"/>
        <v>2000</v>
      </c>
    </row>
    <row r="159" spans="1:10" ht="15">
      <c r="A159" s="28">
        <f t="shared" si="27"/>
        <v>13.899999999999967</v>
      </c>
      <c r="B159" s="31">
        <f t="shared" si="28"/>
        <v>0</v>
      </c>
      <c r="C159" s="48">
        <f t="shared" si="21"/>
        <v>0.002</v>
      </c>
      <c r="D159" s="31">
        <f t="shared" si="29"/>
        <v>18.608349976050736</v>
      </c>
      <c r="E159" s="31">
        <f t="shared" si="22"/>
        <v>-1826.8646555844064</v>
      </c>
      <c r="F159" s="31">
        <f t="shared" si="23"/>
        <v>2822.0229311115113</v>
      </c>
      <c r="G159" s="31">
        <f t="shared" si="24"/>
        <v>1514.564308773886</v>
      </c>
      <c r="H159" s="31">
        <f t="shared" si="25"/>
        <v>1687.6996531894797</v>
      </c>
      <c r="I159" s="31">
        <f t="shared" si="26"/>
        <v>692.5413776623749</v>
      </c>
      <c r="J159" s="31">
        <f t="shared" si="20"/>
        <v>2000</v>
      </c>
    </row>
    <row r="160" spans="1:10" ht="15">
      <c r="A160" s="28">
        <f t="shared" si="27"/>
        <v>13.999999999999966</v>
      </c>
      <c r="B160" s="31">
        <f t="shared" si="28"/>
        <v>0</v>
      </c>
      <c r="C160" s="48">
        <f t="shared" si="21"/>
        <v>0.002</v>
      </c>
      <c r="D160" s="31">
        <f t="shared" si="29"/>
        <v>18.530305887313197</v>
      </c>
      <c r="E160" s="31">
        <f t="shared" si="22"/>
        <v>-1828.3138818613031</v>
      </c>
      <c r="F160" s="31">
        <f t="shared" si="23"/>
        <v>2822.913879899137</v>
      </c>
      <c r="G160" s="31">
        <f t="shared" si="24"/>
        <v>1509.6583524539258</v>
      </c>
      <c r="H160" s="31">
        <f t="shared" si="25"/>
        <v>1681.3444705926227</v>
      </c>
      <c r="I160" s="31">
        <f t="shared" si="26"/>
        <v>686.7444725547883</v>
      </c>
      <c r="J160" s="31">
        <f t="shared" si="20"/>
        <v>2000</v>
      </c>
    </row>
    <row r="161" spans="1:10" ht="15">
      <c r="A161" s="28">
        <f t="shared" si="27"/>
        <v>14.099999999999966</v>
      </c>
      <c r="B161" s="31">
        <f t="shared" si="28"/>
        <v>0</v>
      </c>
      <c r="C161" s="48">
        <f t="shared" si="21"/>
        <v>0.002</v>
      </c>
      <c r="D161" s="31">
        <f t="shared" si="29"/>
        <v>18.4557128688973</v>
      </c>
      <c r="E161" s="31">
        <f t="shared" si="22"/>
        <v>-1829.6933312504095</v>
      </c>
      <c r="F161" s="31">
        <f t="shared" si="23"/>
        <v>2823.7312743921857</v>
      </c>
      <c r="G161" s="31">
        <f t="shared" si="24"/>
        <v>1504.9579493905487</v>
      </c>
      <c r="H161" s="31">
        <f t="shared" si="25"/>
        <v>1675.2646181401392</v>
      </c>
      <c r="I161" s="31">
        <f t="shared" si="26"/>
        <v>681.2266749983629</v>
      </c>
      <c r="J161" s="31">
        <f t="shared" si="20"/>
        <v>2000</v>
      </c>
    </row>
    <row r="162" spans="1:10" ht="15">
      <c r="A162" s="28">
        <f t="shared" si="27"/>
        <v>14.199999999999966</v>
      </c>
      <c r="B162" s="31">
        <f t="shared" si="28"/>
        <v>0</v>
      </c>
      <c r="C162" s="48">
        <f t="shared" si="21"/>
        <v>0.002</v>
      </c>
      <c r="D162" s="31">
        <f t="shared" si="29"/>
        <v>18.38439372317937</v>
      </c>
      <c r="E162" s="31">
        <f t="shared" si="22"/>
        <v>-1831.0070337155614</v>
      </c>
      <c r="F162" s="31">
        <f t="shared" si="23"/>
        <v>2824.4815746113054</v>
      </c>
      <c r="G162" s="31">
        <f t="shared" si="24"/>
        <v>1500.45343974906</v>
      </c>
      <c r="H162" s="31">
        <f t="shared" si="25"/>
        <v>1669.4464060334985</v>
      </c>
      <c r="I162" s="31">
        <f t="shared" si="26"/>
        <v>675.9718651377542</v>
      </c>
      <c r="J162" s="31">
        <f t="shared" si="20"/>
        <v>2000</v>
      </c>
    </row>
    <row r="163" spans="1:10" ht="15">
      <c r="A163" s="28">
        <f t="shared" si="27"/>
        <v>14.299999999999965</v>
      </c>
      <c r="B163" s="31">
        <f t="shared" si="28"/>
        <v>0</v>
      </c>
      <c r="C163" s="48">
        <f t="shared" si="21"/>
        <v>0.002</v>
      </c>
      <c r="D163" s="31">
        <f t="shared" si="29"/>
        <v>18.316182282865054</v>
      </c>
      <c r="E163" s="31">
        <f t="shared" si="22"/>
        <v>-1832.25873329043</v>
      </c>
      <c r="F163" s="31">
        <f t="shared" si="23"/>
        <v>2825.1706280290864</v>
      </c>
      <c r="G163" s="31">
        <f t="shared" si="24"/>
        <v>1496.1356948673656</v>
      </c>
      <c r="H163" s="31">
        <f t="shared" si="25"/>
        <v>1663.8769615769356</v>
      </c>
      <c r="I163" s="31">
        <f t="shared" si="26"/>
        <v>670.9650668382794</v>
      </c>
      <c r="J163" s="31">
        <f t="shared" si="20"/>
        <v>2000</v>
      </c>
    </row>
    <row r="164" spans="1:10" ht="15">
      <c r="A164" s="28">
        <f t="shared" si="27"/>
        <v>14.399999999999965</v>
      </c>
      <c r="B164" s="31">
        <f t="shared" si="28"/>
        <v>0</v>
      </c>
      <c r="C164" s="48">
        <f t="shared" si="21"/>
        <v>0.002</v>
      </c>
      <c r="D164" s="31">
        <f t="shared" si="29"/>
        <v>18.250922572862855</v>
      </c>
      <c r="E164" s="31">
        <f t="shared" si="22"/>
        <v>-1833.4519126196826</v>
      </c>
      <c r="F164" s="31">
        <f t="shared" si="23"/>
        <v>2825.803733004381</v>
      </c>
      <c r="G164" s="31">
        <f t="shared" si="24"/>
        <v>1491.9960825256508</v>
      </c>
      <c r="H164" s="31">
        <f t="shared" si="25"/>
        <v>1658.5441699059681</v>
      </c>
      <c r="I164" s="31">
        <f t="shared" si="26"/>
        <v>666.1923495212698</v>
      </c>
      <c r="J164" s="31">
        <f t="shared" si="20"/>
        <v>2000</v>
      </c>
    </row>
    <row r="165" spans="1:10" ht="15">
      <c r="A165" s="28">
        <f t="shared" si="27"/>
        <v>14.499999999999964</v>
      </c>
      <c r="B165" s="31">
        <f t="shared" si="28"/>
        <v>0</v>
      </c>
      <c r="C165" s="48">
        <f t="shared" si="21"/>
        <v>0.002</v>
      </c>
      <c r="D165" s="31">
        <f t="shared" si="29"/>
        <v>18.188468048002946</v>
      </c>
      <c r="E165" s="31">
        <f t="shared" si="22"/>
        <v>-1834.5898150333878</v>
      </c>
      <c r="F165" s="31">
        <f t="shared" si="23"/>
        <v>2826.3856950006225</v>
      </c>
      <c r="G165" s="31">
        <f t="shared" si="24"/>
        <v>1488.0264348670705</v>
      </c>
      <c r="H165" s="31">
        <f t="shared" si="25"/>
        <v>1653.4366198336827</v>
      </c>
      <c r="I165" s="31">
        <f t="shared" si="26"/>
        <v>661.6407398664481</v>
      </c>
      <c r="J165" s="31">
        <f t="shared" si="20"/>
        <v>2000</v>
      </c>
    </row>
    <row r="166" spans="1:10" ht="15">
      <c r="A166" s="28">
        <f t="shared" si="27"/>
        <v>14.599999999999964</v>
      </c>
      <c r="B166" s="31">
        <f t="shared" si="28"/>
        <v>0</v>
      </c>
      <c r="C166" s="48">
        <f t="shared" si="21"/>
        <v>0.002</v>
      </c>
      <c r="D166" s="31">
        <f t="shared" si="29"/>
        <v>18.128680898675288</v>
      </c>
      <c r="E166" s="31">
        <f t="shared" si="22"/>
        <v>-1835.6754644370028</v>
      </c>
      <c r="F166" s="31">
        <f t="shared" si="23"/>
        <v>2826.920876489546</v>
      </c>
      <c r="G166" s="31">
        <f t="shared" si="24"/>
        <v>1484.2190187415347</v>
      </c>
      <c r="H166" s="31">
        <f t="shared" si="25"/>
        <v>1648.5435543045319</v>
      </c>
      <c r="I166" s="31">
        <f t="shared" si="26"/>
        <v>657.2981422519885</v>
      </c>
      <c r="J166" s="31">
        <f t="shared" si="20"/>
        <v>2000</v>
      </c>
    </row>
    <row r="167" spans="1:10" ht="15">
      <c r="A167" s="28">
        <f t="shared" si="27"/>
        <v>14.699999999999964</v>
      </c>
      <c r="B167" s="31">
        <f t="shared" si="28"/>
        <v>0</v>
      </c>
      <c r="C167" s="48">
        <f t="shared" si="21"/>
        <v>0.002</v>
      </c>
      <c r="D167" s="31">
        <f t="shared" si="29"/>
        <v>18.07143141739545</v>
      </c>
      <c r="E167" s="31">
        <f t="shared" si="22"/>
        <v>-1836.7116832631864</v>
      </c>
      <c r="F167" s="31">
        <f t="shared" si="23"/>
        <v>2827.4132413186635</v>
      </c>
      <c r="G167" s="31">
        <f t="shared" si="24"/>
        <v>1480.5665082659177</v>
      </c>
      <c r="H167" s="31">
        <f t="shared" si="25"/>
        <v>1643.8548250027313</v>
      </c>
      <c r="I167" s="31">
        <f t="shared" si="26"/>
        <v>653.1532669472546</v>
      </c>
      <c r="J167" s="31">
        <f t="shared" si="20"/>
        <v>2000</v>
      </c>
    </row>
    <row r="168" spans="1:10" ht="15">
      <c r="A168" s="28">
        <f t="shared" si="27"/>
        <v>14.799999999999963</v>
      </c>
      <c r="B168" s="31">
        <f t="shared" si="28"/>
        <v>0</v>
      </c>
      <c r="C168" s="48">
        <f t="shared" si="21"/>
        <v>0.002</v>
      </c>
      <c r="D168" s="31">
        <f t="shared" si="29"/>
        <v>18.01659742011865</v>
      </c>
      <c r="E168" s="31">
        <f t="shared" si="22"/>
        <v>-1837.701108700687</v>
      </c>
      <c r="F168" s="31">
        <f t="shared" si="23"/>
        <v>2827.866394215987</v>
      </c>
      <c r="G168" s="31">
        <f t="shared" si="24"/>
        <v>1477.061959413239</v>
      </c>
      <c r="H168" s="31">
        <f t="shared" si="25"/>
        <v>1639.360850712552</v>
      </c>
      <c r="I168" s="31">
        <f t="shared" si="26"/>
        <v>649.195565197252</v>
      </c>
      <c r="J168" s="31">
        <f t="shared" si="20"/>
        <v>2000</v>
      </c>
    </row>
    <row r="169" spans="1:10" ht="15">
      <c r="A169" s="28">
        <f t="shared" si="27"/>
        <v>14.899999999999963</v>
      </c>
      <c r="B169" s="31">
        <f t="shared" si="28"/>
        <v>0</v>
      </c>
      <c r="C169" s="48">
        <f t="shared" si="21"/>
        <v>0.002</v>
      </c>
      <c r="D169" s="31">
        <f t="shared" si="29"/>
        <v>17.96406371682989</v>
      </c>
      <c r="E169" s="31">
        <f t="shared" si="22"/>
        <v>-1838.6462073888379</v>
      </c>
      <c r="F169" s="31">
        <f t="shared" si="23"/>
        <v>2828.283616016017</v>
      </c>
      <c r="G169" s="31">
        <f t="shared" si="24"/>
        <v>1473.698786460665</v>
      </c>
      <c r="H169" s="31">
        <f t="shared" si="25"/>
        <v>1635.052579071827</v>
      </c>
      <c r="I169" s="31">
        <f t="shared" si="26"/>
        <v>645.4151704446483</v>
      </c>
      <c r="J169" s="31">
        <f t="shared" si="20"/>
        <v>2000</v>
      </c>
    </row>
    <row r="170" spans="1:10" ht="15">
      <c r="A170" s="28">
        <f t="shared" si="27"/>
        <v>14.999999999999963</v>
      </c>
      <c r="B170" s="31">
        <f t="shared" si="28"/>
        <v>0</v>
      </c>
      <c r="C170" s="48">
        <f t="shared" si="21"/>
        <v>0.002</v>
      </c>
      <c r="D170" s="31">
        <f t="shared" si="29"/>
        <v>17.913721626555546</v>
      </c>
      <c r="E170" s="31">
        <f t="shared" si="22"/>
        <v>-1839.549288743138</v>
      </c>
      <c r="F170" s="31">
        <f t="shared" si="23"/>
        <v>2828.667895114383</v>
      </c>
      <c r="G170" s="31">
        <f t="shared" si="24"/>
        <v>1470.4707401418307</v>
      </c>
      <c r="H170" s="31">
        <f t="shared" si="25"/>
        <v>1630.9214513986926</v>
      </c>
      <c r="I170" s="31">
        <f t="shared" si="26"/>
        <v>641.8028450274478</v>
      </c>
      <c r="J170" s="31">
        <f t="shared" si="20"/>
        <v>2000</v>
      </c>
    </row>
    <row r="171" spans="1:10" ht="15">
      <c r="A171" s="28">
        <f t="shared" si="27"/>
        <v>15.099999999999962</v>
      </c>
      <c r="B171" s="31">
        <f t="shared" si="28"/>
        <v>0</v>
      </c>
      <c r="C171" s="48">
        <f t="shared" si="21"/>
        <v>0.002</v>
      </c>
      <c r="D171" s="31">
        <f t="shared" si="29"/>
        <v>17.865468532481902</v>
      </c>
      <c r="E171" s="31">
        <f t="shared" si="22"/>
        <v>-1840.4125170574493</v>
      </c>
      <c r="F171" s="31">
        <f t="shared" si="23"/>
        <v>2829.021955592887</v>
      </c>
      <c r="G171" s="31">
        <f t="shared" si="24"/>
        <v>1467.3718873630892</v>
      </c>
      <c r="H171" s="31">
        <f t="shared" si="25"/>
        <v>1626.9593703056398</v>
      </c>
      <c r="I171" s="31">
        <f t="shared" si="26"/>
        <v>638.3499317702021</v>
      </c>
      <c r="J171" s="31">
        <f t="shared" si="20"/>
        <v>2000</v>
      </c>
    </row>
    <row r="172" spans="1:10" ht="15">
      <c r="A172" s="28">
        <f t="shared" si="27"/>
        <v>15.199999999999962</v>
      </c>
      <c r="B172" s="31">
        <f t="shared" si="28"/>
        <v>0</v>
      </c>
      <c r="C172" s="48">
        <f t="shared" si="21"/>
        <v>0.002</v>
      </c>
      <c r="D172" s="31">
        <f t="shared" si="29"/>
        <v>17.819207473339432</v>
      </c>
      <c r="E172" s="31">
        <f t="shared" si="22"/>
        <v>-1841.2379225110421</v>
      </c>
      <c r="F172" s="31">
        <f t="shared" si="23"/>
        <v>2829.3482824001953</v>
      </c>
      <c r="G172" s="31">
        <f t="shared" si="24"/>
        <v>1464.3965923560274</v>
      </c>
      <c r="H172" s="31">
        <f t="shared" si="25"/>
        <v>1623.1586698449853</v>
      </c>
      <c r="I172" s="31">
        <f t="shared" si="26"/>
        <v>635.0483099558318</v>
      </c>
      <c r="J172" s="31">
        <f t="shared" si="20"/>
        <v>2000</v>
      </c>
    </row>
    <row r="173" spans="1:10" ht="15">
      <c r="A173" s="28">
        <f t="shared" si="27"/>
        <v>15.299999999999962</v>
      </c>
      <c r="B173" s="31">
        <f t="shared" si="28"/>
        <v>0</v>
      </c>
      <c r="C173" s="48">
        <f t="shared" si="21"/>
        <v>0.002</v>
      </c>
      <c r="D173" s="31">
        <f t="shared" si="29"/>
        <v>17.774846767627356</v>
      </c>
      <c r="E173" s="31">
        <f t="shared" si="22"/>
        <v>-1842.0274111936837</v>
      </c>
      <c r="F173" s="31">
        <f t="shared" si="23"/>
        <v>2829.6491439248375</v>
      </c>
      <c r="G173" s="31">
        <f t="shared" si="24"/>
        <v>1461.539499150103</v>
      </c>
      <c r="H173" s="31">
        <f t="shared" si="25"/>
        <v>1619.5120879564192</v>
      </c>
      <c r="I173" s="31">
        <f t="shared" si="26"/>
        <v>631.8903552252654</v>
      </c>
      <c r="J173" s="31">
        <f t="shared" si="20"/>
        <v>2000</v>
      </c>
    </row>
    <row r="174" spans="1:10" ht="15">
      <c r="A174" s="28">
        <f t="shared" si="27"/>
        <v>15.399999999999961</v>
      </c>
      <c r="B174" s="31">
        <f t="shared" si="28"/>
        <v>0</v>
      </c>
      <c r="C174" s="48">
        <f t="shared" si="21"/>
        <v>0.002</v>
      </c>
      <c r="D174" s="31">
        <f t="shared" si="29"/>
        <v>17.73229966761865</v>
      </c>
      <c r="E174" s="31">
        <f t="shared" si="22"/>
        <v>-1842.7827742488857</v>
      </c>
      <c r="F174" s="31">
        <f t="shared" si="23"/>
        <v>2829.92661225518</v>
      </c>
      <c r="G174" s="31">
        <f t="shared" si="24"/>
        <v>1458.7955152596367</v>
      </c>
      <c r="H174" s="31">
        <f t="shared" si="25"/>
        <v>1616.012741010751</v>
      </c>
      <c r="I174" s="31">
        <f t="shared" si="26"/>
        <v>628.868903004457</v>
      </c>
      <c r="J174" s="31">
        <f t="shared" si="20"/>
        <v>2000</v>
      </c>
    </row>
    <row r="175" spans="1:10" ht="15">
      <c r="A175" s="28">
        <f t="shared" si="27"/>
        <v>15.499999999999961</v>
      </c>
      <c r="B175" s="31">
        <f t="shared" si="28"/>
        <v>0</v>
      </c>
      <c r="C175" s="48">
        <f t="shared" si="21"/>
        <v>0.002</v>
      </c>
      <c r="D175" s="31">
        <f t="shared" si="29"/>
        <v>17.69148404040811</v>
      </c>
      <c r="E175" s="31">
        <f t="shared" si="22"/>
        <v>-1843.5056962239926</v>
      </c>
      <c r="F175" s="31">
        <f t="shared" si="23"/>
        <v>2830.1825813847663</v>
      </c>
      <c r="G175" s="31">
        <f t="shared" si="24"/>
        <v>1456.159796488796</v>
      </c>
      <c r="H175" s="31">
        <f t="shared" si="25"/>
        <v>1612.6541002648034</v>
      </c>
      <c r="I175" s="31">
        <f t="shared" si="26"/>
        <v>625.9772151040297</v>
      </c>
      <c r="J175" s="31">
        <f t="shared" si="20"/>
        <v>2000</v>
      </c>
    </row>
    <row r="176" spans="1:10" ht="15">
      <c r="A176" s="28">
        <f t="shared" si="27"/>
        <v>15.59999999999996</v>
      </c>
      <c r="B176" s="31">
        <f t="shared" si="28"/>
        <v>0</v>
      </c>
      <c r="C176" s="48">
        <f t="shared" si="21"/>
        <v>0.002</v>
      </c>
      <c r="D176" s="31">
        <f t="shared" si="29"/>
        <v>17.652322073550447</v>
      </c>
      <c r="E176" s="31">
        <f t="shared" si="22"/>
        <v>-1844.1977627058218</v>
      </c>
      <c r="F176" s="31">
        <f t="shared" si="23"/>
        <v>2830.4187835899756</v>
      </c>
      <c r="G176" s="31">
        <f t="shared" si="24"/>
        <v>1453.6277327666883</v>
      </c>
      <c r="H176" s="31">
        <f t="shared" si="25"/>
        <v>1609.4299700608665</v>
      </c>
      <c r="I176" s="31">
        <f t="shared" si="26"/>
        <v>623.2089491767127</v>
      </c>
      <c r="J176" s="31">
        <f t="shared" si="20"/>
        <v>2000</v>
      </c>
    </row>
    <row r="177" spans="1:10" ht="15">
      <c r="A177" s="28">
        <f t="shared" si="27"/>
        <v>15.69999999999996</v>
      </c>
      <c r="B177" s="31">
        <f t="shared" si="28"/>
        <v>0</v>
      </c>
      <c r="C177" s="48">
        <f t="shared" si="21"/>
        <v>0.002</v>
      </c>
      <c r="D177" s="31">
        <f t="shared" si="29"/>
        <v>17.614740003087416</v>
      </c>
      <c r="E177" s="31">
        <f t="shared" si="22"/>
        <v>-1844.860467311816</v>
      </c>
      <c r="F177" s="31">
        <f t="shared" si="23"/>
        <v>2830.6368041796377</v>
      </c>
      <c r="G177" s="31">
        <f t="shared" si="24"/>
        <v>1451.1949349323736</v>
      </c>
      <c r="H177" s="31">
        <f t="shared" si="25"/>
        <v>1606.3344676205577</v>
      </c>
      <c r="I177" s="31">
        <f t="shared" si="26"/>
        <v>620.5581307527361</v>
      </c>
      <c r="J177" s="31">
        <f t="shared" si="20"/>
        <v>2000</v>
      </c>
    </row>
    <row r="178" spans="1:10" ht="15">
      <c r="A178" s="28">
        <f t="shared" si="27"/>
        <v>15.79999999999996</v>
      </c>
      <c r="B178" s="31">
        <f t="shared" si="28"/>
        <v>0</v>
      </c>
      <c r="C178" s="48">
        <f t="shared" si="21"/>
        <v>0.002</v>
      </c>
      <c r="D178" s="31">
        <f t="shared" si="29"/>
        <v>17.578667861985608</v>
      </c>
      <c r="E178" s="31">
        <f t="shared" si="22"/>
        <v>-1845.4952180989972</v>
      </c>
      <c r="F178" s="31">
        <f t="shared" si="23"/>
        <v>2830.8380947925434</v>
      </c>
      <c r="G178" s="31">
        <f t="shared" si="24"/>
        <v>1448.857222396555</v>
      </c>
      <c r="H178" s="31">
        <f t="shared" si="25"/>
        <v>1603.3620042975579</v>
      </c>
      <c r="I178" s="31">
        <f t="shared" si="26"/>
        <v>618.0191276040113</v>
      </c>
      <c r="J178" s="31">
        <f t="shared" si="20"/>
        <v>2000</v>
      </c>
    </row>
    <row r="179" spans="1:10" ht="15">
      <c r="A179" s="28">
        <f t="shared" si="27"/>
        <v>15.89999999999996</v>
      </c>
      <c r="B179" s="31">
        <f t="shared" si="28"/>
        <v>0</v>
      </c>
      <c r="C179" s="48">
        <f t="shared" si="21"/>
        <v>0.002</v>
      </c>
      <c r="D179" s="31">
        <f t="shared" si="29"/>
        <v>17.544039247204758</v>
      </c>
      <c r="E179" s="31">
        <f t="shared" si="22"/>
        <v>-1846.1033434462697</v>
      </c>
      <c r="F179" s="31">
        <f t="shared" si="23"/>
        <v>2831.023985398093</v>
      </c>
      <c r="G179" s="31">
        <f t="shared" si="24"/>
        <v>1446.610611613015</v>
      </c>
      <c r="H179" s="31">
        <f t="shared" si="25"/>
        <v>1600.5072681667452</v>
      </c>
      <c r="I179" s="31">
        <f t="shared" si="26"/>
        <v>615.5866262149218</v>
      </c>
      <c r="J179" s="31">
        <f t="shared" si="20"/>
        <v>2000</v>
      </c>
    </row>
    <row r="180" spans="1:10" ht="15">
      <c r="A180" s="28">
        <f t="shared" si="27"/>
        <v>15.99999999999996</v>
      </c>
      <c r="B180" s="31">
        <f t="shared" si="28"/>
        <v>0</v>
      </c>
      <c r="C180" s="48">
        <f t="shared" si="21"/>
        <v>0.002</v>
      </c>
      <c r="D180" s="31">
        <f t="shared" si="29"/>
        <v>17.510791103792013</v>
      </c>
      <c r="E180" s="31">
        <f t="shared" si="22"/>
        <v>-1846.686097459679</v>
      </c>
      <c r="F180" s="31">
        <f t="shared" si="23"/>
        <v>2831.1956951372763</v>
      </c>
      <c r="G180" s="31">
        <f t="shared" si="24"/>
        <v>1444.4513052985596</v>
      </c>
      <c r="H180" s="31">
        <f t="shared" si="25"/>
        <v>1597.7652078388805</v>
      </c>
      <c r="I180" s="31">
        <f t="shared" si="26"/>
        <v>613.255610161283</v>
      </c>
      <c r="J180" s="31">
        <f t="shared" si="20"/>
        <v>2000</v>
      </c>
    </row>
    <row r="181" spans="1:10" ht="15">
      <c r="A181" s="28">
        <f t="shared" si="27"/>
        <v>16.09999999999996</v>
      </c>
      <c r="B181" s="31">
        <f t="shared" si="28"/>
        <v>0</v>
      </c>
      <c r="C181" s="48">
        <f t="shared" si="21"/>
        <v>0.002</v>
      </c>
      <c r="D181" s="31">
        <f t="shared" si="29"/>
        <v>17.47886352455434</v>
      </c>
      <c r="E181" s="31">
        <f t="shared" si="22"/>
        <v>-1847.244664945002</v>
      </c>
      <c r="F181" s="31">
        <f t="shared" si="23"/>
        <v>2831.3543421254453</v>
      </c>
      <c r="G181" s="31">
        <f t="shared" si="24"/>
        <v>1442.3756823454376</v>
      </c>
      <c r="H181" s="31">
        <f t="shared" si="25"/>
        <v>1595.1310174004357</v>
      </c>
      <c r="I181" s="31">
        <f t="shared" si="26"/>
        <v>611.0213402199922</v>
      </c>
      <c r="J181" s="31">
        <f t="shared" si="20"/>
        <v>2000</v>
      </c>
    </row>
    <row r="182" spans="1:10" ht="15">
      <c r="A182" s="28">
        <f t="shared" si="27"/>
        <v>16.19999999999996</v>
      </c>
      <c r="B182" s="31">
        <f t="shared" si="28"/>
        <v>0</v>
      </c>
      <c r="C182" s="48">
        <f t="shared" si="21"/>
        <v>0.002</v>
      </c>
      <c r="D182" s="31">
        <f t="shared" si="29"/>
        <v>17.448199564000703</v>
      </c>
      <c r="E182" s="31">
        <f t="shared" si="22"/>
        <v>-1847.780165987403</v>
      </c>
      <c r="F182" s="31">
        <f t="shared" si="23"/>
        <v>2831.500952324487</v>
      </c>
      <c r="G182" s="31">
        <f t="shared" si="24"/>
        <v>1440.380288374876</v>
      </c>
      <c r="H182" s="31">
        <f t="shared" si="25"/>
        <v>1592.600122387473</v>
      </c>
      <c r="I182" s="31">
        <f t="shared" si="26"/>
        <v>608.8793360503886</v>
      </c>
      <c r="J182" s="31">
        <f t="shared" si="20"/>
        <v>2000</v>
      </c>
    </row>
    <row r="183" spans="1:10" ht="15">
      <c r="A183" s="28">
        <f t="shared" si="27"/>
        <v>16.29999999999996</v>
      </c>
      <c r="B183" s="31">
        <f t="shared" si="28"/>
        <v>0</v>
      </c>
      <c r="C183" s="48">
        <f t="shared" si="21"/>
        <v>0.002</v>
      </c>
      <c r="D183" s="31">
        <f t="shared" si="29"/>
        <v>17.41874506537031</v>
      </c>
      <c r="E183" s="31">
        <f t="shared" si="22"/>
        <v>-1848.2936601738186</v>
      </c>
      <c r="F183" s="31">
        <f t="shared" si="23"/>
        <v>2831.636467579943</v>
      </c>
      <c r="G183" s="31">
        <f t="shared" si="24"/>
        <v>1438.4618268846684</v>
      </c>
      <c r="H183" s="31">
        <f t="shared" si="25"/>
        <v>1590.1681667108498</v>
      </c>
      <c r="I183" s="31">
        <f t="shared" si="26"/>
        <v>606.825359304725</v>
      </c>
      <c r="J183" s="31">
        <f t="shared" si="20"/>
        <v>2000</v>
      </c>
    </row>
    <row r="184" spans="1:10" ht="15">
      <c r="A184" s="28">
        <f t="shared" si="27"/>
        <v>16.399999999999963</v>
      </c>
      <c r="B184" s="31">
        <f t="shared" si="28"/>
        <v>0</v>
      </c>
      <c r="C184" s="48">
        <f t="shared" si="21"/>
        <v>0.002</v>
      </c>
      <c r="D184" s="31">
        <f t="shared" si="29"/>
        <v>17.390448499674537</v>
      </c>
      <c r="E184" s="31">
        <f t="shared" si="22"/>
        <v>-1848.7861504900839</v>
      </c>
      <c r="F184" s="31">
        <f t="shared" si="23"/>
        <v>2831.761752907957</v>
      </c>
      <c r="G184" s="31">
        <f t="shared" si="24"/>
        <v>1436.6171509476214</v>
      </c>
      <c r="H184" s="31">
        <f t="shared" si="25"/>
        <v>1587.8310004575376</v>
      </c>
      <c r="I184" s="31">
        <f t="shared" si="26"/>
        <v>604.8553980396647</v>
      </c>
      <c r="J184" s="31">
        <f t="shared" si="20"/>
        <v>2000</v>
      </c>
    </row>
    <row r="185" spans="1:10" ht="15">
      <c r="A185" s="28">
        <f t="shared" si="27"/>
        <v>16.499999999999964</v>
      </c>
      <c r="B185" s="31">
        <f t="shared" si="28"/>
        <v>0</v>
      </c>
      <c r="C185" s="48">
        <f t="shared" si="21"/>
        <v>0.002</v>
      </c>
      <c r="D185" s="31">
        <f t="shared" si="29"/>
        <v>17.363260815779984</v>
      </c>
      <c r="E185" s="31">
        <f t="shared" si="22"/>
        <v>-1849.2585869215998</v>
      </c>
      <c r="F185" s="31">
        <f t="shared" si="23"/>
        <v>2831.8776031075963</v>
      </c>
      <c r="G185" s="31">
        <f t="shared" si="24"/>
        <v>1434.8432554211977</v>
      </c>
      <c r="H185" s="31">
        <f t="shared" si="25"/>
        <v>1585.584668499598</v>
      </c>
      <c r="I185" s="31">
        <f t="shared" si="26"/>
        <v>602.9656523136013</v>
      </c>
      <c r="J185" s="31">
        <f t="shared" si="20"/>
        <v>2000</v>
      </c>
    </row>
    <row r="186" spans="1:10" ht="15">
      <c r="A186" s="28">
        <f t="shared" si="27"/>
        <v>16.599999999999966</v>
      </c>
      <c r="B186" s="31">
        <f t="shared" si="28"/>
        <v>0</v>
      </c>
      <c r="C186" s="48">
        <f t="shared" si="21"/>
        <v>0.002</v>
      </c>
      <c r="D186" s="31">
        <f t="shared" si="29"/>
        <v>17.337135300649376</v>
      </c>
      <c r="E186" s="31">
        <f t="shared" si="22"/>
        <v>-1849.7118697834885</v>
      </c>
      <c r="F186" s="31">
        <f t="shared" si="23"/>
        <v>2831.9847487658694</v>
      </c>
      <c r="G186" s="31">
        <f t="shared" si="24"/>
        <v>1433.1372696319147</v>
      </c>
      <c r="H186" s="31">
        <f t="shared" si="25"/>
        <v>1583.4253998484262</v>
      </c>
      <c r="I186" s="31">
        <f t="shared" si="26"/>
        <v>601.1525208660454</v>
      </c>
      <c r="J186" s="31">
        <f t="shared" si="20"/>
        <v>2000</v>
      </c>
    </row>
    <row r="187" spans="1:10" ht="15">
      <c r="A187" s="28">
        <f t="shared" si="27"/>
        <v>16.699999999999967</v>
      </c>
      <c r="B187" s="31">
        <f t="shared" si="28"/>
        <v>0</v>
      </c>
      <c r="C187" s="48">
        <f t="shared" si="21"/>
        <v>0.002</v>
      </c>
      <c r="D187" s="31">
        <f t="shared" si="29"/>
        <v>17.312027448937425</v>
      </c>
      <c r="E187" s="31">
        <f t="shared" si="22"/>
        <v>-1850.1468528036187</v>
      </c>
      <c r="F187" s="31">
        <f t="shared" si="23"/>
        <v>2832.0838617154536</v>
      </c>
      <c r="G187" s="31">
        <f t="shared" si="24"/>
        <v>1431.4964505009796</v>
      </c>
      <c r="H187" s="31">
        <f t="shared" si="25"/>
        <v>1581.3495976973609</v>
      </c>
      <c r="I187" s="31">
        <f t="shared" si="26"/>
        <v>599.4125887855257</v>
      </c>
      <c r="J187" s="31">
        <f t="shared" si="20"/>
        <v>2000</v>
      </c>
    </row>
    <row r="188" spans="1:10" ht="15">
      <c r="A188" s="28">
        <f t="shared" si="27"/>
        <v>16.79999999999997</v>
      </c>
      <c r="B188" s="31">
        <f t="shared" si="28"/>
        <v>0</v>
      </c>
      <c r="C188" s="48">
        <f t="shared" si="21"/>
        <v>0.002</v>
      </c>
      <c r="D188" s="31">
        <f t="shared" si="29"/>
        <v>17.287894841210804</v>
      </c>
      <c r="E188" s="31">
        <f t="shared" si="22"/>
        <v>-1850.5643459796186</v>
      </c>
      <c r="F188" s="31">
        <f t="shared" si="23"/>
        <v>2832.1755599987914</v>
      </c>
      <c r="G188" s="31">
        <f t="shared" si="24"/>
        <v>1429.9181760803174</v>
      </c>
      <c r="H188" s="31">
        <f t="shared" si="25"/>
        <v>1579.3538301006988</v>
      </c>
      <c r="I188" s="31">
        <f t="shared" si="26"/>
        <v>597.7426160815262</v>
      </c>
      <c r="J188" s="31">
        <f t="shared" si="20"/>
        <v>2000</v>
      </c>
    </row>
    <row r="189" spans="1:10" ht="15">
      <c r="A189" s="28">
        <f t="shared" si="27"/>
        <v>16.89999999999997</v>
      </c>
      <c r="B189" s="31">
        <f t="shared" si="28"/>
        <v>0</v>
      </c>
      <c r="C189" s="48">
        <f t="shared" si="21"/>
        <v>0.002</v>
      </c>
      <c r="D189" s="31">
        <f t="shared" si="29"/>
        <v>17.264697030126342</v>
      </c>
      <c r="E189" s="31">
        <f t="shared" si="22"/>
        <v>-1850.9651182289733</v>
      </c>
      <c r="F189" s="31">
        <f t="shared" si="23"/>
        <v>2832.260412386474</v>
      </c>
      <c r="G189" s="31">
        <f t="shared" si="24"/>
        <v>1428.3999394705809</v>
      </c>
      <c r="H189" s="31">
        <f t="shared" si="25"/>
        <v>1577.4348212416076</v>
      </c>
      <c r="I189" s="31">
        <f t="shared" si="26"/>
        <v>596.1395270841067</v>
      </c>
      <c r="J189" s="31">
        <f t="shared" si="20"/>
        <v>2000</v>
      </c>
    </row>
    <row r="190" spans="1:10" ht="15">
      <c r="A190" s="28">
        <f t="shared" si="27"/>
        <v>16.99999999999997</v>
      </c>
      <c r="B190" s="31">
        <f t="shared" si="28"/>
        <v>0</v>
      </c>
      <c r="C190" s="48">
        <f t="shared" si="21"/>
        <v>0.002</v>
      </c>
      <c r="D190" s="31">
        <f t="shared" si="29"/>
        <v>17.242395433960056</v>
      </c>
      <c r="E190" s="31">
        <f t="shared" si="22"/>
        <v>-1851.3498998494767</v>
      </c>
      <c r="F190" s="31">
        <f t="shared" si="23"/>
        <v>2832.338942492866</v>
      </c>
      <c r="G190" s="31">
        <f t="shared" si="24"/>
        <v>1426.939343094959</v>
      </c>
      <c r="H190" s="31">
        <f t="shared" si="25"/>
        <v>1575.5894432454822</v>
      </c>
      <c r="I190" s="31">
        <f t="shared" si="26"/>
        <v>594.6004006020931</v>
      </c>
      <c r="J190" s="31">
        <f t="shared" si="20"/>
        <v>2000</v>
      </c>
    </row>
    <row r="191" spans="1:10" ht="15">
      <c r="A191" s="28">
        <f t="shared" si="27"/>
        <v>17.099999999999973</v>
      </c>
      <c r="B191" s="31">
        <f t="shared" si="28"/>
        <v>0</v>
      </c>
      <c r="C191" s="48">
        <f t="shared" si="21"/>
        <v>0.002</v>
      </c>
      <c r="D191" s="31">
        <f t="shared" si="29"/>
        <v>17.220953236932356</v>
      </c>
      <c r="E191" s="31">
        <f t="shared" si="22"/>
        <v>-1851.7193848056945</v>
      </c>
      <c r="F191" s="31">
        <f t="shared" si="23"/>
        <v>2832.4116325274026</v>
      </c>
      <c r="G191" s="31">
        <f t="shared" si="24"/>
        <v>1425.5340933046245</v>
      </c>
      <c r="H191" s="31">
        <f t="shared" si="25"/>
        <v>1573.81470849893</v>
      </c>
      <c r="I191" s="31">
        <f t="shared" si="26"/>
        <v>593.122460777222</v>
      </c>
      <c r="J191" s="31">
        <f t="shared" si="20"/>
        <v>2000</v>
      </c>
    </row>
    <row r="192" spans="1:10" ht="15">
      <c r="A192" s="28">
        <f t="shared" si="27"/>
        <v>17.199999999999974</v>
      </c>
      <c r="B192" s="31">
        <f t="shared" si="28"/>
        <v>0</v>
      </c>
      <c r="C192" s="48">
        <f t="shared" si="21"/>
        <v>0.002</v>
      </c>
      <c r="D192" s="31">
        <f t="shared" si="29"/>
        <v>17.20033529582252</v>
      </c>
      <c r="E192" s="31">
        <f t="shared" si="22"/>
        <v>-1852.074232855641</v>
      </c>
      <c r="F192" s="31">
        <f t="shared" si="23"/>
        <v>2832.4789267160977</v>
      </c>
      <c r="G192" s="31">
        <f t="shared" si="24"/>
        <v>1424.1819952935339</v>
      </c>
      <c r="H192" s="31">
        <f t="shared" si="25"/>
        <v>1572.107762437893</v>
      </c>
      <c r="I192" s="31">
        <f t="shared" si="26"/>
        <v>591.7030685774359</v>
      </c>
      <c r="J192" s="31">
        <f t="shared" si="20"/>
        <v>2000</v>
      </c>
    </row>
    <row r="193" spans="1:10" ht="15">
      <c r="A193" s="28">
        <f t="shared" si="27"/>
        <v>17.299999999999976</v>
      </c>
      <c r="B193" s="31">
        <f t="shared" si="28"/>
        <v>0</v>
      </c>
      <c r="C193" s="48">
        <f t="shared" si="21"/>
        <v>0.002</v>
      </c>
      <c r="D193" s="31">
        <f t="shared" si="29"/>
        <v>17.1805080524085</v>
      </c>
      <c r="E193" s="31">
        <f t="shared" si="22"/>
        <v>-1852.4150715305634</v>
      </c>
      <c r="F193" s="31">
        <f t="shared" si="23"/>
        <v>2832.5412344242304</v>
      </c>
      <c r="G193" s="31">
        <f t="shared" si="24"/>
        <v>1422.8809483019768</v>
      </c>
      <c r="H193" s="31">
        <f t="shared" si="25"/>
        <v>1570.4658767714134</v>
      </c>
      <c r="I193" s="31">
        <f t="shared" si="26"/>
        <v>590.3397138777465</v>
      </c>
      <c r="J193" s="31">
        <f t="shared" si="20"/>
        <v>2000</v>
      </c>
    </row>
    <row r="194" spans="1:10" ht="15">
      <c r="A194" s="28">
        <f t="shared" si="27"/>
        <v>17.399999999999977</v>
      </c>
      <c r="B194" s="31">
        <f t="shared" si="28"/>
        <v>0</v>
      </c>
      <c r="C194" s="48">
        <f t="shared" si="21"/>
        <v>0.002</v>
      </c>
      <c r="D194" s="31">
        <f t="shared" si="29"/>
        <v>17.16143945130724</v>
      </c>
      <c r="E194" s="31">
        <f t="shared" si="22"/>
        <v>-1852.7424979795578</v>
      </c>
      <c r="F194" s="31">
        <f t="shared" si="23"/>
        <v>2832.59893300807</v>
      </c>
      <c r="G194" s="31">
        <f t="shared" si="24"/>
        <v>1421.6289410898394</v>
      </c>
      <c r="H194" s="31">
        <f t="shared" si="25"/>
        <v>1568.8864431102816</v>
      </c>
      <c r="I194" s="31">
        <f t="shared" si="26"/>
        <v>589.030008081769</v>
      </c>
      <c r="J194" s="31">
        <f t="shared" si="20"/>
        <v>2000</v>
      </c>
    </row>
    <row r="195" spans="1:10" ht="15">
      <c r="A195" s="28">
        <f t="shared" si="27"/>
        <v>17.49999999999998</v>
      </c>
      <c r="B195" s="31">
        <f t="shared" si="28"/>
        <v>0</v>
      </c>
      <c r="C195" s="48">
        <f t="shared" si="21"/>
        <v>0.002</v>
      </c>
      <c r="D195" s="31">
        <f t="shared" si="29"/>
        <v>17.14309886282599</v>
      </c>
      <c r="E195" s="31">
        <f t="shared" si="22"/>
        <v>-1853.0570806896872</v>
      </c>
      <c r="F195" s="31">
        <f t="shared" si="23"/>
        <v>2832.652370420722</v>
      </c>
      <c r="G195" s="31">
        <f t="shared" si="24"/>
        <v>1420.4240476619734</v>
      </c>
      <c r="H195" s="31">
        <f t="shared" si="25"/>
        <v>1567.3669669722863</v>
      </c>
      <c r="I195" s="31">
        <f t="shared" si="26"/>
        <v>587.7716772412515</v>
      </c>
      <c r="J195" s="31">
        <f t="shared" si="20"/>
        <v>2000</v>
      </c>
    </row>
    <row r="196" spans="1:10" ht="15">
      <c r="A196" s="28">
        <f t="shared" si="27"/>
        <v>17.59999999999998</v>
      </c>
      <c r="B196" s="31">
        <f t="shared" si="28"/>
        <v>0</v>
      </c>
      <c r="C196" s="48">
        <f t="shared" si="21"/>
        <v>0.002</v>
      </c>
      <c r="D196" s="31">
        <f t="shared" si="29"/>
        <v>17.125457010467173</v>
      </c>
      <c r="E196" s="31">
        <f t="shared" si="22"/>
        <v>-1853.3593610913204</v>
      </c>
      <c r="F196" s="31">
        <f t="shared" si="23"/>
        <v>2832.701867594639</v>
      </c>
      <c r="G196" s="31">
        <f t="shared" si="24"/>
        <v>1419.264423229358</v>
      </c>
      <c r="H196" s="31">
        <f t="shared" si="25"/>
        <v>1565.9050621380377</v>
      </c>
      <c r="I196" s="31">
        <f t="shared" si="26"/>
        <v>586.5625556347185</v>
      </c>
      <c r="J196" s="31">
        <f t="shared" si="20"/>
        <v>2000</v>
      </c>
    </row>
    <row r="197" spans="1:10" ht="15">
      <c r="A197" s="28">
        <f t="shared" si="27"/>
        <v>17.69999999999998</v>
      </c>
      <c r="B197" s="31">
        <f t="shared" si="28"/>
        <v>0</v>
      </c>
      <c r="C197" s="48">
        <f t="shared" si="21"/>
        <v>0.002</v>
      </c>
      <c r="D197" s="31">
        <f t="shared" si="29"/>
        <v>17.108485902758495</v>
      </c>
      <c r="E197" s="31">
        <f t="shared" si="22"/>
        <v>-1853.649855057557</v>
      </c>
      <c r="F197" s="31">
        <f t="shared" si="23"/>
        <v>2832.747720621191</v>
      </c>
      <c r="G197" s="31">
        <f t="shared" si="24"/>
        <v>1418.1483003909634</v>
      </c>
      <c r="H197" s="31">
        <f t="shared" si="25"/>
        <v>1564.4984453334064</v>
      </c>
      <c r="I197" s="31">
        <f t="shared" si="26"/>
        <v>585.4005797697723</v>
      </c>
      <c r="J197" s="31">
        <f t="shared" si="20"/>
        <v>2000</v>
      </c>
    </row>
    <row r="198" spans="1:10" ht="15">
      <c r="A198" s="28">
        <f t="shared" si="27"/>
        <v>17.799999999999983</v>
      </c>
      <c r="B198" s="31">
        <f t="shared" si="28"/>
        <v>0</v>
      </c>
      <c r="C198" s="48">
        <f t="shared" si="21"/>
        <v>0.002</v>
      </c>
      <c r="D198" s="31">
        <f t="shared" si="29"/>
        <v>17.092158769106447</v>
      </c>
      <c r="E198" s="31">
        <f t="shared" si="22"/>
        <v>-1853.929054305829</v>
      </c>
      <c r="F198" s="31">
        <f t="shared" si="23"/>
        <v>2832.7902027456175</v>
      </c>
      <c r="G198" s="31">
        <f t="shared" si="24"/>
        <v>1417.0739855223023</v>
      </c>
      <c r="H198" s="31">
        <f t="shared" si="25"/>
        <v>1563.1449312164734</v>
      </c>
      <c r="I198" s="31">
        <f t="shared" si="26"/>
        <v>584.2837827766848</v>
      </c>
      <c r="J198" s="31">
        <f t="shared" si="20"/>
        <v>2000</v>
      </c>
    </row>
    <row r="199" spans="1:10" ht="15">
      <c r="A199" s="28">
        <f t="shared" si="27"/>
        <v>17.899999999999984</v>
      </c>
      <c r="B199" s="31">
        <f t="shared" si="28"/>
        <v>0</v>
      </c>
      <c r="C199" s="48">
        <f t="shared" si="21"/>
        <v>0.002</v>
      </c>
      <c r="D199" s="31">
        <f t="shared" si="29"/>
        <v>17.076449999395457</v>
      </c>
      <c r="E199" s="31">
        <f t="shared" si="22"/>
        <v>-1854.1974277090733</v>
      </c>
      <c r="F199" s="31">
        <f t="shared" si="23"/>
        <v>2832.8295661939865</v>
      </c>
      <c r="G199" s="31">
        <f t="shared" si="24"/>
        <v>1416.0398553576924</v>
      </c>
      <c r="H199" s="31">
        <f t="shared" si="25"/>
        <v>1561.8424276486192</v>
      </c>
      <c r="I199" s="31">
        <f t="shared" si="26"/>
        <v>583.2102891637062</v>
      </c>
      <c r="J199" s="31">
        <f t="shared" si="20"/>
        <v>2000</v>
      </c>
    </row>
    <row r="200" spans="1:10" ht="15">
      <c r="A200" s="28">
        <f t="shared" si="27"/>
        <v>17.999999999999986</v>
      </c>
      <c r="B200" s="31">
        <f t="shared" si="28"/>
        <v>0</v>
      </c>
      <c r="C200" s="48">
        <f t="shared" si="21"/>
        <v>0.002</v>
      </c>
      <c r="D200" s="31">
        <f t="shared" si="29"/>
        <v>17.06133508707689</v>
      </c>
      <c r="E200" s="31">
        <f t="shared" si="22"/>
        <v>-1854.4554225232393</v>
      </c>
      <c r="F200" s="31">
        <f t="shared" si="23"/>
        <v>2832.8660438471256</v>
      </c>
      <c r="G200" s="31">
        <f t="shared" si="24"/>
        <v>1415.044353754168</v>
      </c>
      <c r="H200" s="31">
        <f t="shared" si="25"/>
        <v>1560.5889312309287</v>
      </c>
      <c r="I200" s="31">
        <f t="shared" si="26"/>
        <v>582.178309907042</v>
      </c>
      <c r="J200" s="31">
        <f t="shared" si="20"/>
        <v>2000</v>
      </c>
    </row>
    <row r="201" spans="1:10" ht="15">
      <c r="A201" s="28">
        <f t="shared" si="27"/>
        <v>18.099999999999987</v>
      </c>
      <c r="B201" s="31">
        <f t="shared" si="28"/>
        <v>0</v>
      </c>
      <c r="C201" s="48">
        <f t="shared" si="21"/>
        <v>0.002</v>
      </c>
      <c r="D201" s="31">
        <f t="shared" si="29"/>
        <v>17.046790575512052</v>
      </c>
      <c r="E201" s="31">
        <f t="shared" si="22"/>
        <v>-1854.703465537317</v>
      </c>
      <c r="F201" s="31">
        <f t="shared" si="23"/>
        <v>2832.8998507751057</v>
      </c>
      <c r="G201" s="31">
        <f t="shared" si="24"/>
        <v>1414.0859886258388</v>
      </c>
      <c r="H201" s="31">
        <f t="shared" si="25"/>
        <v>1559.3825230885218</v>
      </c>
      <c r="I201" s="31">
        <f t="shared" si="26"/>
        <v>581.1861378507331</v>
      </c>
      <c r="J201" s="31">
        <f t="shared" si="20"/>
        <v>2000</v>
      </c>
    </row>
    <row r="202" spans="1:10" ht="15">
      <c r="A202" s="28">
        <f t="shared" si="27"/>
        <v>18.19999999999999</v>
      </c>
      <c r="B202" s="31">
        <f t="shared" si="28"/>
        <v>0</v>
      </c>
      <c r="C202" s="48">
        <f t="shared" si="21"/>
        <v>0.002</v>
      </c>
      <c r="D202" s="31">
        <f t="shared" si="29"/>
        <v>17.032794007351693</v>
      </c>
      <c r="E202" s="31">
        <f t="shared" si="22"/>
        <v>-1854.9419641515622</v>
      </c>
      <c r="F202" s="31">
        <f t="shared" si="23"/>
        <v>2832.931185644542</v>
      </c>
      <c r="G202" s="31">
        <f t="shared" si="24"/>
        <v>1413.1633290382936</v>
      </c>
      <c r="H202" s="31">
        <f t="shared" si="25"/>
        <v>1558.2213648867314</v>
      </c>
      <c r="I202" s="31">
        <f t="shared" si="26"/>
        <v>580.2321433937515</v>
      </c>
      <c r="J202" s="31">
        <f t="shared" si="20"/>
        <v>2000</v>
      </c>
    </row>
    <row r="203" spans="1:10" ht="15">
      <c r="A203" s="28">
        <f t="shared" si="27"/>
        <v>18.29999999999999</v>
      </c>
      <c r="B203" s="31">
        <f t="shared" si="28"/>
        <v>0</v>
      </c>
      <c r="C203" s="48">
        <f t="shared" si="21"/>
        <v>0.002</v>
      </c>
      <c r="D203" s="31">
        <f t="shared" si="29"/>
        <v>17.019323876751102</v>
      </c>
      <c r="E203" s="31">
        <f t="shared" si="22"/>
        <v>-1855.1713073891246</v>
      </c>
      <c r="F203" s="31">
        <f t="shared" si="23"/>
        <v>2832.9602320098593</v>
      </c>
      <c r="G203" s="31">
        <f t="shared" si="24"/>
        <v>1412.27500245336</v>
      </c>
      <c r="H203" s="31">
        <f t="shared" si="25"/>
        <v>1557.1036950642354</v>
      </c>
      <c r="I203" s="31">
        <f t="shared" si="26"/>
        <v>579.3147704435003</v>
      </c>
      <c r="J203" s="31">
        <f t="shared" si="20"/>
        <v>2000</v>
      </c>
    </row>
    <row r="204" spans="1:10" ht="15">
      <c r="A204" s="28">
        <f t="shared" si="27"/>
        <v>18.39999999999999</v>
      </c>
      <c r="B204" s="31">
        <f t="shared" si="28"/>
        <v>0</v>
      </c>
      <c r="C204" s="48">
        <f t="shared" si="21"/>
        <v>0.002</v>
      </c>
      <c r="D204" s="31">
        <f t="shared" si="29"/>
        <v>17.006359584235163</v>
      </c>
      <c r="E204" s="31">
        <f t="shared" si="22"/>
        <v>-1855.3918668458464</v>
      </c>
      <c r="F204" s="31">
        <f t="shared" si="23"/>
        <v>2832.9871594985943</v>
      </c>
      <c r="G204" s="31">
        <f t="shared" si="24"/>
        <v>1411.419692115209</v>
      </c>
      <c r="H204" s="31">
        <f t="shared" si="25"/>
        <v>1556.0278252693627</v>
      </c>
      <c r="I204" s="31">
        <f t="shared" si="26"/>
        <v>578.4325326166144</v>
      </c>
      <c r="J204" s="31">
        <f t="shared" si="20"/>
        <v>2000</v>
      </c>
    </row>
    <row r="205" spans="1:10" ht="15">
      <c r="A205" s="28">
        <f t="shared" si="27"/>
        <v>18.499999999999993</v>
      </c>
      <c r="B205" s="31">
        <f t="shared" si="28"/>
        <v>0</v>
      </c>
      <c r="C205" s="48">
        <f t="shared" si="21"/>
        <v>0.002</v>
      </c>
      <c r="D205" s="31">
        <f t="shared" si="29"/>
        <v>16.993881394041686</v>
      </c>
      <c r="E205" s="31">
        <f t="shared" si="22"/>
        <v>-1855.603997582622</v>
      </c>
      <c r="F205" s="31">
        <f t="shared" si="23"/>
        <v>2833.0121248999</v>
      </c>
      <c r="G205" s="31">
        <f t="shared" si="24"/>
        <v>1410.5961345694125</v>
      </c>
      <c r="H205" s="31">
        <f t="shared" si="25"/>
        <v>1554.9921369867905</v>
      </c>
      <c r="I205" s="31">
        <f t="shared" si="26"/>
        <v>577.5840096695124</v>
      </c>
      <c r="J205" s="31">
        <f t="shared" si="20"/>
        <v>2000</v>
      </c>
    </row>
    <row r="206" spans="1:10" ht="15">
      <c r="A206" s="28">
        <f t="shared" si="27"/>
        <v>18.599999999999994</v>
      </c>
      <c r="B206" s="31">
        <f t="shared" si="28"/>
        <v>0</v>
      </c>
      <c r="C206" s="48">
        <f t="shared" si="21"/>
        <v>0.002</v>
      </c>
      <c r="D206" s="31">
        <f t="shared" si="29"/>
        <v>16.981870393784114</v>
      </c>
      <c r="E206" s="31">
        <f t="shared" si="22"/>
        <v>-1855.8080389643594</v>
      </c>
      <c r="F206" s="31">
        <f t="shared" si="23"/>
        <v>2833.035273164567</v>
      </c>
      <c r="G206" s="31">
        <f t="shared" si="24"/>
        <v>1409.80311730713</v>
      </c>
      <c r="H206" s="31">
        <f t="shared" si="25"/>
        <v>1553.9950783427705</v>
      </c>
      <c r="I206" s="31">
        <f t="shared" si="26"/>
        <v>576.7678441425628</v>
      </c>
      <c r="J206" s="31">
        <f t="shared" si="20"/>
        <v>2000</v>
      </c>
    </row>
    <row r="207" spans="1:10" ht="15">
      <c r="A207" s="28">
        <f t="shared" si="27"/>
        <v>18.699999999999996</v>
      </c>
      <c r="B207" s="31">
        <f t="shared" si="28"/>
        <v>0</v>
      </c>
      <c r="C207" s="48">
        <f t="shared" si="21"/>
        <v>0.002</v>
      </c>
      <c r="D207" s="31">
        <f t="shared" si="29"/>
        <v>16.970308456286375</v>
      </c>
      <c r="E207" s="31">
        <f t="shared" si="22"/>
        <v>-1856.0043154492475</v>
      </c>
      <c r="F207" s="31">
        <f t="shared" si="23"/>
        <v>2833.0567383241228</v>
      </c>
      <c r="G207" s="31">
        <f t="shared" si="24"/>
        <v>1409.0394765271326</v>
      </c>
      <c r="H207" s="31">
        <f t="shared" si="25"/>
        <v>1553.035161077885</v>
      </c>
      <c r="I207" s="31">
        <f t="shared" si="26"/>
        <v>575.9827382030097</v>
      </c>
      <c r="J207" s="31">
        <f t="shared" si="20"/>
        <v>2000</v>
      </c>
    </row>
    <row r="208" spans="1:10" ht="15">
      <c r="A208" s="28">
        <f t="shared" si="27"/>
        <v>18.799999999999997</v>
      </c>
      <c r="B208" s="31">
        <f t="shared" si="28"/>
        <v>0</v>
      </c>
      <c r="C208" s="48">
        <f t="shared" si="21"/>
        <v>0.002</v>
      </c>
      <c r="D208" s="31">
        <f t="shared" si="29"/>
        <v>16.959178203453433</v>
      </c>
      <c r="E208" s="31">
        <f t="shared" si="22"/>
        <v>-1856.193137331755</v>
      </c>
      <c r="F208" s="31">
        <f t="shared" si="23"/>
        <v>2833.0766443358734</v>
      </c>
      <c r="G208" s="31">
        <f t="shared" si="24"/>
        <v>1408.3040950088534</v>
      </c>
      <c r="H208" s="31">
        <f t="shared" si="25"/>
        <v>1552.1109576770984</v>
      </c>
      <c r="I208" s="31">
        <f t="shared" si="26"/>
        <v>575.22745067298</v>
      </c>
      <c r="J208" s="31">
        <f t="shared" si="20"/>
        <v>2000</v>
      </c>
    </row>
    <row r="209" spans="1:10" ht="15">
      <c r="A209" s="28">
        <f t="shared" si="27"/>
        <v>18.9</v>
      </c>
      <c r="B209" s="31">
        <f t="shared" si="28"/>
        <v>0</v>
      </c>
      <c r="C209" s="48">
        <f t="shared" si="21"/>
        <v>0.002</v>
      </c>
      <c r="D209" s="31">
        <f t="shared" si="29"/>
        <v>16.948462972050937</v>
      </c>
      <c r="E209" s="31">
        <f t="shared" si="22"/>
        <v>-1856.374801442509</v>
      </c>
      <c r="F209" s="31">
        <f t="shared" si="23"/>
        <v>2833.0951058601486</v>
      </c>
      <c r="G209" s="31">
        <f t="shared" si="24"/>
        <v>1407.5959000901119</v>
      </c>
      <c r="H209" s="31">
        <f t="shared" si="25"/>
        <v>1551.221098647603</v>
      </c>
      <c r="I209" s="31">
        <f t="shared" si="26"/>
        <v>574.5007942299634</v>
      </c>
      <c r="J209" s="31">
        <f t="shared" si="20"/>
        <v>2000</v>
      </c>
    </row>
    <row r="210" spans="1:10" ht="15">
      <c r="A210" s="28">
        <f t="shared" si="27"/>
        <v>19</v>
      </c>
      <c r="B210" s="31">
        <f t="shared" si="28"/>
        <v>0</v>
      </c>
      <c r="C210" s="48">
        <f t="shared" si="21"/>
        <v>0.002</v>
      </c>
      <c r="D210" s="31">
        <f t="shared" si="29"/>
        <v>16.938146781276412</v>
      </c>
      <c r="E210" s="31">
        <f t="shared" si="22"/>
        <v>-1856.5495918079678</v>
      </c>
      <c r="F210" s="31">
        <f t="shared" si="23"/>
        <v>2833.1122289754476</v>
      </c>
      <c r="G210" s="31">
        <f t="shared" si="24"/>
        <v>1406.9138617435767</v>
      </c>
      <c r="H210" s="31">
        <f t="shared" si="25"/>
        <v>1550.364269935609</v>
      </c>
      <c r="I210" s="31">
        <f t="shared" si="26"/>
        <v>573.8016327681289</v>
      </c>
      <c r="J210" s="31">
        <f t="shared" si="20"/>
        <v>2000</v>
      </c>
    </row>
    <row r="211" spans="1:10" ht="15">
      <c r="A211" s="28">
        <f t="shared" si="27"/>
        <v>19.1</v>
      </c>
      <c r="B211" s="31">
        <f t="shared" si="28"/>
        <v>0</v>
      </c>
      <c r="C211" s="48">
        <f t="shared" si="21"/>
        <v>0.002</v>
      </c>
      <c r="D211" s="31">
        <f t="shared" si="29"/>
        <v>16.928214302012783</v>
      </c>
      <c r="E211" s="31">
        <f t="shared" si="22"/>
        <v>-1856.7177802725648</v>
      </c>
      <c r="F211" s="31">
        <f t="shared" si="23"/>
        <v>2833.128111836668</v>
      </c>
      <c r="G211" s="31">
        <f t="shared" si="24"/>
        <v>1406.256990746408</v>
      </c>
      <c r="H211" s="31">
        <f t="shared" si="25"/>
        <v>1549.5392104738432</v>
      </c>
      <c r="I211" s="31">
        <f t="shared" si="26"/>
        <v>573.1288789097403</v>
      </c>
      <c r="J211" s="31">
        <f t="shared" si="20"/>
        <v>2000</v>
      </c>
    </row>
    <row r="212" spans="1:10" ht="15">
      <c r="A212" s="28">
        <f t="shared" si="27"/>
        <v>19.200000000000003</v>
      </c>
      <c r="B212" s="31">
        <f t="shared" si="28"/>
        <v>0</v>
      </c>
      <c r="C212" s="48">
        <f t="shared" si="21"/>
        <v>0.002</v>
      </c>
      <c r="D212" s="31">
        <f t="shared" si="29"/>
        <v>16.918650827662724</v>
      </c>
      <c r="E212" s="31">
        <f t="shared" si="22"/>
        <v>-1856.8796270858138</v>
      </c>
      <c r="F212" s="31">
        <f t="shared" si="23"/>
        <v>2833.1428452811547</v>
      </c>
      <c r="G212" s="31">
        <f t="shared" si="24"/>
        <v>1405.6243369378997</v>
      </c>
      <c r="H212" s="31">
        <f t="shared" si="25"/>
        <v>1548.7447098520859</v>
      </c>
      <c r="I212" s="31">
        <f t="shared" si="26"/>
        <v>572.4814916567451</v>
      </c>
      <c r="J212" s="31">
        <f aca="true" t="shared" si="30" ref="J212:J220">IF($A212&lt;$B$12,$B$15,$B$16)+B212*D212</f>
        <v>2000</v>
      </c>
    </row>
    <row r="213" spans="1:10" ht="15">
      <c r="A213" s="28">
        <f t="shared" si="27"/>
        <v>19.300000000000004</v>
      </c>
      <c r="B213" s="31">
        <f t="shared" si="28"/>
        <v>0</v>
      </c>
      <c r="C213" s="48">
        <f aca="true" t="shared" si="31" ref="C213:C220">$B$10*(1+($B213-$B$8)/$B$5)</f>
        <v>0.002</v>
      </c>
      <c r="D213" s="31">
        <f t="shared" si="29"/>
        <v>16.909442246469297</v>
      </c>
      <c r="E213" s="31">
        <f aca="true" t="shared" si="32" ref="E213:E220">H213-G213-J213</f>
        <v>-1857.0353814566597</v>
      </c>
      <c r="F213" s="31">
        <f aca="true" t="shared" si="33" ref="F213:F220">G213+J213-I213</f>
        <v>2833.156513386888</v>
      </c>
      <c r="G213" s="31">
        <f aca="true" t="shared" si="34" ref="G213:G220">$B$5*D213*(1-D213/$B$6)</f>
        <v>1405.0149875602492</v>
      </c>
      <c r="H213" s="31">
        <f aca="true" t="shared" si="35" ref="H213:H220">$B$5*D213*((1-D213/(2*$B$6)))</f>
        <v>1547.9796061035895</v>
      </c>
      <c r="I213" s="31">
        <f aca="true" t="shared" si="36" ref="I213:I220">$B$7+($B$8+$B$9*D213)*D213</f>
        <v>571.8584741733613</v>
      </c>
      <c r="J213" s="31">
        <f t="shared" si="30"/>
        <v>2000</v>
      </c>
    </row>
    <row r="214" spans="1:10" ht="15">
      <c r="A214" s="28">
        <f aca="true" t="shared" si="37" ref="A214:A220">A213+$B$11</f>
        <v>19.400000000000006</v>
      </c>
      <c r="B214" s="31">
        <f aca="true" t="shared" si="38" ref="B214:B220">IF(A214&lt;$B$12,$B$13,$B$14)</f>
        <v>0</v>
      </c>
      <c r="C214" s="48">
        <f t="shared" si="31"/>
        <v>0.002</v>
      </c>
      <c r="D214" s="31">
        <f aca="true" t="shared" si="39" ref="D214:D220">(1+$C$21*$B$11*($B$5-$B$8+B214-2*($B$5/$B$6+$B$9)*D213))*D213</f>
        <v>16.90057501523496</v>
      </c>
      <c r="E214" s="31">
        <f t="shared" si="32"/>
        <v>-1857.1852820772078</v>
      </c>
      <c r="F214" s="31">
        <f t="shared" si="33"/>
        <v>2833.1691939867437</v>
      </c>
      <c r="G214" s="31">
        <f t="shared" si="34"/>
        <v>1404.4280656779117</v>
      </c>
      <c r="H214" s="31">
        <f t="shared" si="35"/>
        <v>1547.242783600704</v>
      </c>
      <c r="I214" s="31">
        <f t="shared" si="36"/>
        <v>571.2588716911683</v>
      </c>
      <c r="J214" s="31">
        <f t="shared" si="30"/>
        <v>2000</v>
      </c>
    </row>
    <row r="215" spans="1:10" ht="15">
      <c r="A215" s="28">
        <f t="shared" si="37"/>
        <v>19.500000000000007</v>
      </c>
      <c r="B215" s="31">
        <f t="shared" si="38"/>
        <v>0</v>
      </c>
      <c r="C215" s="48">
        <f t="shared" si="31"/>
        <v>0.002</v>
      </c>
      <c r="D215" s="31">
        <f t="shared" si="39"/>
        <v>16.892036134356957</v>
      </c>
      <c r="E215" s="31">
        <f t="shared" si="32"/>
        <v>-1857.3295576177895</v>
      </c>
      <c r="F215" s="31">
        <f t="shared" si="33"/>
        <v>2833.180959142432</v>
      </c>
      <c r="G215" s="31">
        <f t="shared" si="34"/>
        <v>1403.8627286712745</v>
      </c>
      <c r="H215" s="31">
        <f t="shared" si="35"/>
        <v>1546.533171053485</v>
      </c>
      <c r="I215" s="31">
        <f t="shared" si="36"/>
        <v>570.6817695288422</v>
      </c>
      <c r="J215" s="31">
        <f t="shared" si="30"/>
        <v>2000</v>
      </c>
    </row>
    <row r="216" spans="1:10" ht="15">
      <c r="A216" s="28">
        <f t="shared" si="37"/>
        <v>19.60000000000001</v>
      </c>
      <c r="B216" s="31">
        <f t="shared" si="38"/>
        <v>0</v>
      </c>
      <c r="C216" s="48">
        <f t="shared" si="31"/>
        <v>0.002</v>
      </c>
      <c r="D216" s="31">
        <f t="shared" si="39"/>
        <v>16.88381312410266</v>
      </c>
      <c r="E216" s="31">
        <f t="shared" si="32"/>
        <v>-1857.4684271951896</v>
      </c>
      <c r="F216" s="31">
        <f t="shared" si="33"/>
        <v>2833.191875581402</v>
      </c>
      <c r="G216" s="31">
        <f t="shared" si="34"/>
        <v>1403.3181668006448</v>
      </c>
      <c r="H216" s="31">
        <f t="shared" si="35"/>
        <v>1545.8497396054552</v>
      </c>
      <c r="I216" s="31">
        <f t="shared" si="36"/>
        <v>570.1262912192424</v>
      </c>
      <c r="J216" s="31">
        <f t="shared" si="30"/>
        <v>2000</v>
      </c>
    </row>
    <row r="217" spans="1:10" ht="15">
      <c r="A217" s="28">
        <f t="shared" si="37"/>
        <v>19.70000000000001</v>
      </c>
      <c r="B217" s="31">
        <f t="shared" si="38"/>
        <v>0</v>
      </c>
      <c r="C217" s="48">
        <f t="shared" si="31"/>
        <v>0.002</v>
      </c>
      <c r="D217" s="31">
        <f t="shared" si="39"/>
        <v>16.875894002053574</v>
      </c>
      <c r="E217" s="31">
        <f t="shared" si="32"/>
        <v>-1857.602100815726</v>
      </c>
      <c r="F217" s="31">
        <f t="shared" si="33"/>
        <v>2833.202005099714</v>
      </c>
      <c r="G217" s="31">
        <f t="shared" si="34"/>
        <v>1402.7936018368096</v>
      </c>
      <c r="H217" s="31">
        <f t="shared" si="35"/>
        <v>1545.1915010210835</v>
      </c>
      <c r="I217" s="31">
        <f t="shared" si="36"/>
        <v>569.5915967370955</v>
      </c>
      <c r="J217" s="31">
        <f t="shared" si="30"/>
        <v>2000</v>
      </c>
    </row>
    <row r="218" spans="1:10" ht="15">
      <c r="A218" s="28">
        <f t="shared" si="37"/>
        <v>19.80000000000001</v>
      </c>
      <c r="B218" s="31">
        <f t="shared" si="38"/>
        <v>0</v>
      </c>
      <c r="C218" s="48">
        <f t="shared" si="31"/>
        <v>0.002</v>
      </c>
      <c r="D218" s="31">
        <f t="shared" si="39"/>
        <v>16.86826726165144</v>
      </c>
      <c r="E218" s="31">
        <f t="shared" si="32"/>
        <v>-1857.7307797947492</v>
      </c>
      <c r="F218" s="31">
        <f t="shared" si="33"/>
        <v>2833.2114049336383</v>
      </c>
      <c r="G218" s="31">
        <f t="shared" si="34"/>
        <v>1402.2882857546422</v>
      </c>
      <c r="H218" s="31">
        <f t="shared" si="35"/>
        <v>1544.557505959893</v>
      </c>
      <c r="I218" s="31">
        <f t="shared" si="36"/>
        <v>569.0768808210036</v>
      </c>
      <c r="J218" s="31">
        <f t="shared" si="30"/>
        <v>2000</v>
      </c>
    </row>
    <row r="219" spans="1:10" ht="15">
      <c r="A219" s="28">
        <f t="shared" si="37"/>
        <v>19.900000000000013</v>
      </c>
      <c r="B219" s="31">
        <f t="shared" si="38"/>
        <v>0</v>
      </c>
      <c r="C219" s="48">
        <f t="shared" si="31"/>
        <v>0.002</v>
      </c>
      <c r="D219" s="31">
        <f t="shared" si="39"/>
        <v>16.86092185178421</v>
      </c>
      <c r="E219" s="31">
        <f t="shared" si="32"/>
        <v>-1857.8546571540128</v>
      </c>
      <c r="F219" s="31">
        <f t="shared" si="33"/>
        <v>2833.220128102498</v>
      </c>
      <c r="G219" s="31">
        <f t="shared" si="34"/>
        <v>1401.8014994864466</v>
      </c>
      <c r="H219" s="31">
        <f t="shared" si="35"/>
        <v>1543.9468423324338</v>
      </c>
      <c r="I219" s="31">
        <f t="shared" si="36"/>
        <v>568.5813713839484</v>
      </c>
      <c r="J219" s="31">
        <f t="shared" si="30"/>
        <v>2000</v>
      </c>
    </row>
    <row r="220" spans="1:10" ht="15">
      <c r="A220" s="28">
        <f t="shared" si="37"/>
        <v>20.000000000000014</v>
      </c>
      <c r="B220" s="31">
        <f t="shared" si="38"/>
        <v>0</v>
      </c>
      <c r="C220" s="48">
        <f t="shared" si="31"/>
        <v>0.002</v>
      </c>
      <c r="D220" s="31">
        <f t="shared" si="39"/>
        <v>16.853847157353776</v>
      </c>
      <c r="E220" s="31">
        <f t="shared" si="32"/>
        <v>-1857.9739179982791</v>
      </c>
      <c r="F220" s="31">
        <f t="shared" si="33"/>
        <v>2833.2282237250515</v>
      </c>
      <c r="G220" s="31">
        <f t="shared" si="34"/>
        <v>1401.3325517319356</v>
      </c>
      <c r="H220" s="31">
        <f t="shared" si="35"/>
        <v>1543.3586337336565</v>
      </c>
      <c r="I220" s="31">
        <f t="shared" si="36"/>
        <v>568.104328006884</v>
      </c>
      <c r="J220" s="31">
        <f t="shared" si="30"/>
        <v>2000</v>
      </c>
    </row>
  </sheetData>
  <mergeCells count="1">
    <mergeCell ref="E18:F1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2">
      <selection activeCell="A3" sqref="A3"/>
    </sheetView>
  </sheetViews>
  <sheetFormatPr defaultColWidth="11.19921875" defaultRowHeight="15"/>
  <sheetData>
    <row r="1" spans="1:6" ht="15">
      <c r="A1" s="16" t="s">
        <v>0</v>
      </c>
      <c r="B1" s="8"/>
      <c r="C1" s="8"/>
      <c r="D1" s="8"/>
      <c r="E1" s="8"/>
      <c r="F1" s="8"/>
    </row>
    <row r="2" spans="1:6" ht="15">
      <c r="A2" s="11" t="s">
        <v>1</v>
      </c>
      <c r="B2" s="13">
        <v>0.02</v>
      </c>
      <c r="C2" s="11" t="s">
        <v>2</v>
      </c>
      <c r="D2" s="12">
        <v>2</v>
      </c>
      <c r="E2" s="15" t="s">
        <v>3</v>
      </c>
      <c r="F2" s="14">
        <v>12</v>
      </c>
    </row>
    <row r="3" spans="1:6" ht="15">
      <c r="A3" s="6"/>
      <c r="B3" s="7"/>
      <c r="C3" s="6"/>
      <c r="D3" s="7"/>
      <c r="E3" s="8"/>
      <c r="F3" s="8"/>
    </row>
    <row r="4" ht="15">
      <c r="A4" s="2" t="s">
        <v>4</v>
      </c>
    </row>
    <row r="5" spans="1:2" ht="15.75" thickBot="1">
      <c r="A5" s="4" t="s">
        <v>5</v>
      </c>
      <c r="B5" s="5" t="s">
        <v>6</v>
      </c>
    </row>
    <row r="6" spans="1:2" ht="15">
      <c r="A6" s="9">
        <v>1995</v>
      </c>
      <c r="B6" s="10">
        <v>5</v>
      </c>
    </row>
    <row r="7" spans="1:2" ht="15">
      <c r="A7" s="1">
        <f aca="true" t="shared" si="0" ref="A7:A70">A6+$D$2</f>
        <v>1997</v>
      </c>
      <c r="B7" s="3">
        <f>(1+D$2*B$2*(1-B6/F$2))*B6</f>
        <v>5.116666666666667</v>
      </c>
    </row>
    <row r="8" spans="1:2" ht="15">
      <c r="A8" s="1">
        <f t="shared" si="0"/>
        <v>1999</v>
      </c>
      <c r="B8" s="3">
        <f aca="true" t="shared" si="1" ref="B8:B71">(1+D$2*B$2*(1-B7/F$2))*B7</f>
        <v>5.234065740740741</v>
      </c>
    </row>
    <row r="9" spans="1:2" ht="15">
      <c r="A9" s="1">
        <f t="shared" si="0"/>
        <v>2001</v>
      </c>
      <c r="B9" s="3">
        <f t="shared" si="1"/>
        <v>5.352110223109051</v>
      </c>
    </row>
    <row r="10" spans="1:2" ht="15">
      <c r="A10" s="1">
        <f t="shared" si="0"/>
        <v>2003</v>
      </c>
      <c r="B10" s="3">
        <f t="shared" si="1"/>
        <v>5.470711019232385</v>
      </c>
    </row>
    <row r="11" spans="1:2" ht="15">
      <c r="A11" s="1">
        <f t="shared" si="0"/>
        <v>2005</v>
      </c>
      <c r="B11" s="3">
        <f t="shared" si="1"/>
        <v>5.589777196481845</v>
      </c>
    </row>
    <row r="12" spans="1:2" ht="15">
      <c r="A12" s="1">
        <f t="shared" si="0"/>
        <v>2007</v>
      </c>
      <c r="B12" s="3">
        <f t="shared" si="1"/>
        <v>5.709216253986757</v>
      </c>
    </row>
    <row r="13" spans="1:2" ht="15">
      <c r="A13" s="1">
        <f t="shared" si="0"/>
        <v>2009</v>
      </c>
      <c r="B13" s="3">
        <f t="shared" si="1"/>
        <v>5.828934403363605</v>
      </c>
    </row>
    <row r="14" spans="1:2" ht="15">
      <c r="A14" s="1">
        <f t="shared" si="0"/>
        <v>2011</v>
      </c>
      <c r="B14" s="3">
        <f t="shared" si="1"/>
        <v>5.948836858569096</v>
      </c>
    </row>
    <row r="15" spans="1:2" ht="15">
      <c r="A15" s="1">
        <f t="shared" si="0"/>
        <v>2013</v>
      </c>
      <c r="B15" s="3">
        <f t="shared" si="1"/>
        <v>6.068828133012293</v>
      </c>
    </row>
    <row r="16" spans="1:2" ht="15">
      <c r="A16" s="1">
        <f t="shared" si="0"/>
        <v>2015</v>
      </c>
      <c r="B16" s="3">
        <f t="shared" si="1"/>
        <v>6.188812341972646</v>
      </c>
    </row>
    <row r="17" spans="1:2" ht="15">
      <c r="A17" s="1">
        <f t="shared" si="0"/>
        <v>2017</v>
      </c>
      <c r="B17" s="3">
        <f t="shared" si="1"/>
        <v>6.308693508304375</v>
      </c>
    </row>
    <row r="18" spans="1:2" ht="15">
      <c r="A18" s="1">
        <f t="shared" si="0"/>
        <v>2019</v>
      </c>
      <c r="B18" s="3">
        <f t="shared" si="1"/>
        <v>6.428375869364144</v>
      </c>
    </row>
    <row r="19" spans="1:2" ht="15">
      <c r="A19" s="1">
        <f t="shared" si="0"/>
        <v>2021</v>
      </c>
      <c r="B19" s="3">
        <f t="shared" si="1"/>
        <v>6.547764183079298</v>
      </c>
    </row>
    <row r="20" spans="1:2" ht="15">
      <c r="A20" s="1">
        <f t="shared" si="0"/>
        <v>2023</v>
      </c>
      <c r="B20" s="3">
        <f t="shared" si="1"/>
        <v>6.666764031078416</v>
      </c>
    </row>
    <row r="21" spans="1:2" ht="15">
      <c r="A21" s="1">
        <f t="shared" si="0"/>
        <v>2025</v>
      </c>
      <c r="B21" s="3">
        <f t="shared" si="1"/>
        <v>6.785282116834616</v>
      </c>
    </row>
    <row r="22" spans="1:2" ht="15">
      <c r="A22" s="1">
        <f t="shared" si="0"/>
        <v>2027</v>
      </c>
      <c r="B22" s="3">
        <f t="shared" si="1"/>
        <v>6.903226556824548</v>
      </c>
    </row>
    <row r="23" spans="1:2" ht="15">
      <c r="A23" s="1">
        <f t="shared" si="0"/>
        <v>2029</v>
      </c>
      <c r="B23" s="3">
        <f t="shared" si="1"/>
        <v>7.020507162781371</v>
      </c>
    </row>
    <row r="24" spans="1:2" ht="15">
      <c r="A24" s="1">
        <f t="shared" si="0"/>
        <v>2031</v>
      </c>
      <c r="B24" s="3">
        <f t="shared" si="1"/>
        <v>7.1370357132170765</v>
      </c>
    </row>
    <row r="25" spans="1:2" ht="15">
      <c r="A25" s="1">
        <f t="shared" si="0"/>
        <v>2033</v>
      </c>
      <c r="B25" s="3">
        <f t="shared" si="1"/>
        <v>7.252726212506639</v>
      </c>
    </row>
    <row r="26" spans="1:2" ht="15">
      <c r="A26" s="1">
        <f t="shared" si="0"/>
        <v>2035</v>
      </c>
      <c r="B26" s="3">
        <f t="shared" si="1"/>
        <v>7.367495135961634</v>
      </c>
    </row>
    <row r="27" spans="1:2" ht="15">
      <c r="A27" s="1">
        <f t="shared" si="0"/>
        <v>2037</v>
      </c>
      <c r="B27" s="3">
        <f t="shared" si="1"/>
        <v>7.481261659472038</v>
      </c>
    </row>
    <row r="28" spans="1:2" ht="15">
      <c r="A28" s="1">
        <f t="shared" si="0"/>
        <v>2039</v>
      </c>
      <c r="B28" s="3">
        <f t="shared" si="1"/>
        <v>7.593947872459298</v>
      </c>
    </row>
    <row r="29" spans="1:2" ht="15">
      <c r="A29" s="1">
        <f t="shared" si="0"/>
        <v>2041</v>
      </c>
      <c r="B29" s="3">
        <f t="shared" si="1"/>
        <v>7.705478973058906</v>
      </c>
    </row>
    <row r="30" spans="1:2" ht="15">
      <c r="A30" s="1">
        <f t="shared" si="0"/>
        <v>2043</v>
      </c>
      <c r="B30" s="3">
        <f t="shared" si="1"/>
        <v>7.815783444633752</v>
      </c>
    </row>
    <row r="31" spans="1:2" ht="15">
      <c r="A31" s="1">
        <f t="shared" si="0"/>
        <v>2045</v>
      </c>
      <c r="B31" s="3">
        <f t="shared" si="1"/>
        <v>7.9247932129077325</v>
      </c>
    </row>
    <row r="32" spans="1:2" ht="15">
      <c r="A32" s="1">
        <f t="shared" si="0"/>
        <v>2047</v>
      </c>
      <c r="B32" s="3">
        <f t="shared" si="1"/>
        <v>8.032443783199549</v>
      </c>
    </row>
    <row r="33" spans="1:2" ht="15">
      <c r="A33" s="1">
        <f t="shared" si="0"/>
        <v>2049</v>
      </c>
      <c r="B33" s="3">
        <f t="shared" si="1"/>
        <v>8.138674357426659</v>
      </c>
    </row>
    <row r="34" spans="1:2" ht="15">
      <c r="A34" s="1">
        <f t="shared" si="0"/>
        <v>2051</v>
      </c>
      <c r="B34" s="3">
        <f t="shared" si="1"/>
        <v>8.243427930736278</v>
      </c>
    </row>
    <row r="35" spans="1:2" ht="15">
      <c r="A35" s="1">
        <f t="shared" si="0"/>
        <v>2053</v>
      </c>
      <c r="B35" s="3">
        <f t="shared" si="1"/>
        <v>8.346651367801586</v>
      </c>
    </row>
    <row r="36" spans="1:2" ht="15">
      <c r="A36" s="1">
        <f t="shared" si="0"/>
        <v>2055</v>
      </c>
      <c r="B36" s="3">
        <f t="shared" si="1"/>
        <v>8.448295458994902</v>
      </c>
    </row>
    <row r="37" spans="1:2" ht="15">
      <c r="A37" s="1">
        <f t="shared" si="0"/>
        <v>2057</v>
      </c>
      <c r="B37" s="3">
        <f t="shared" si="1"/>
        <v>8.548314956813119</v>
      </c>
    </row>
    <row r="38" spans="1:2" ht="15">
      <c r="A38" s="1">
        <f t="shared" si="0"/>
        <v>2059</v>
      </c>
      <c r="B38" s="3">
        <f t="shared" si="1"/>
        <v>8.646668593082728</v>
      </c>
    </row>
    <row r="39" spans="1:2" ht="15">
      <c r="A39" s="1">
        <f t="shared" si="0"/>
        <v>2061</v>
      </c>
      <c r="B39" s="3">
        <f t="shared" si="1"/>
        <v>8.743319077610693</v>
      </c>
    </row>
    <row r="40" spans="1:2" ht="15">
      <c r="A40" s="1">
        <f t="shared" si="0"/>
        <v>2063</v>
      </c>
      <c r="B40" s="3">
        <f t="shared" si="1"/>
        <v>8.838233079072083</v>
      </c>
    </row>
    <row r="41" spans="1:2" ht="15">
      <c r="A41" s="1">
        <f t="shared" si="0"/>
        <v>2065</v>
      </c>
      <c r="B41" s="3">
        <f t="shared" si="1"/>
        <v>8.931381189034951</v>
      </c>
    </row>
    <row r="42" spans="1:2" ht="15">
      <c r="A42" s="1">
        <f t="shared" si="0"/>
        <v>2067</v>
      </c>
      <c r="B42" s="3">
        <f t="shared" si="1"/>
        <v>9.022737870116858</v>
      </c>
    </row>
    <row r="43" spans="1:2" ht="15">
      <c r="A43" s="1">
        <f t="shared" si="0"/>
        <v>2069</v>
      </c>
      <c r="B43" s="3">
        <f t="shared" si="1"/>
        <v>9.112281389345394</v>
      </c>
    </row>
    <row r="44" spans="1:2" ht="15">
      <c r="A44" s="1">
        <f t="shared" si="0"/>
        <v>2071</v>
      </c>
      <c r="B44" s="3">
        <f t="shared" si="1"/>
        <v>9.199993737857175</v>
      </c>
    </row>
    <row r="45" spans="1:2" ht="15">
      <c r="A45" s="1">
        <f t="shared" si="0"/>
        <v>2073</v>
      </c>
      <c r="B45" s="3">
        <f t="shared" si="1"/>
        <v>9.285860538116092</v>
      </c>
    </row>
    <row r="46" spans="1:2" ht="15">
      <c r="A46" s="1">
        <f t="shared" si="0"/>
        <v>2075</v>
      </c>
      <c r="B46" s="3">
        <f t="shared" si="1"/>
        <v>9.36987093986293</v>
      </c>
    </row>
    <row r="47" spans="1:2" ht="15">
      <c r="A47" s="1">
        <f t="shared" si="0"/>
        <v>2077</v>
      </c>
      <c r="B47" s="3">
        <f t="shared" si="1"/>
        <v>9.452017506025154</v>
      </c>
    </row>
    <row r="48" spans="1:2" ht="15">
      <c r="A48" s="1">
        <f t="shared" si="0"/>
        <v>2079</v>
      </c>
      <c r="B48" s="3">
        <f t="shared" si="1"/>
        <v>9.532296089818807</v>
      </c>
    </row>
    <row r="49" spans="1:2" ht="15">
      <c r="A49" s="1">
        <f t="shared" si="0"/>
        <v>2081</v>
      </c>
      <c r="B49" s="3">
        <f t="shared" si="1"/>
        <v>9.610705704264976</v>
      </c>
    </row>
    <row r="50" spans="1:2" ht="15">
      <c r="A50" s="1">
        <f t="shared" si="0"/>
        <v>2083</v>
      </c>
      <c r="B50" s="3">
        <f t="shared" si="1"/>
        <v>9.687248385322272</v>
      </c>
    </row>
    <row r="51" spans="1:2" ht="15">
      <c r="A51" s="1">
        <f t="shared" si="0"/>
        <v>2085</v>
      </c>
      <c r="B51" s="3">
        <f t="shared" si="1"/>
        <v>9.7619290498054</v>
      </c>
    </row>
    <row r="52" spans="1:2" ht="15">
      <c r="A52" s="1">
        <f t="shared" si="0"/>
        <v>2087</v>
      </c>
      <c r="B52" s="3">
        <f t="shared" si="1"/>
        <v>9.834755349219499</v>
      </c>
    </row>
    <row r="53" spans="1:2" ht="15">
      <c r="A53" s="1">
        <f t="shared" si="0"/>
        <v>2089</v>
      </c>
      <c r="B53" s="3">
        <f t="shared" si="1"/>
        <v>9.905737520591607</v>
      </c>
    </row>
    <row r="54" spans="1:2" ht="15">
      <c r="A54" s="1">
        <f t="shared" si="0"/>
        <v>2091</v>
      </c>
      <c r="B54" s="3">
        <f t="shared" si="1"/>
        <v>9.97488823532575</v>
      </c>
    </row>
    <row r="55" spans="1:2" ht="15">
      <c r="A55" s="1">
        <f t="shared" si="0"/>
        <v>2093</v>
      </c>
      <c r="B55" s="3">
        <f t="shared" si="1"/>
        <v>10.04222244704798</v>
      </c>
    </row>
    <row r="56" spans="1:2" ht="15">
      <c r="A56" s="1">
        <f t="shared" si="0"/>
        <v>2095</v>
      </c>
      <c r="B56" s="3">
        <f t="shared" si="1"/>
        <v>10.10775723934325</v>
      </c>
    </row>
    <row r="57" spans="1:2" ht="15">
      <c r="A57" s="1">
        <f t="shared" si="0"/>
        <v>2097</v>
      </c>
      <c r="B57" s="3">
        <f t="shared" si="1"/>
        <v>10.171511674218662</v>
      </c>
    </row>
    <row r="58" spans="1:2" ht="15">
      <c r="A58" s="1">
        <f t="shared" si="0"/>
        <v>2099</v>
      </c>
      <c r="B58" s="3">
        <f t="shared" si="1"/>
        <v>10.233506642058186</v>
      </c>
    </row>
    <row r="59" spans="1:2" ht="15">
      <c r="A59" s="1">
        <f t="shared" si="0"/>
        <v>2101</v>
      </c>
      <c r="B59" s="3">
        <f t="shared" si="1"/>
        <v>10.293764713763684</v>
      </c>
    </row>
    <row r="60" spans="1:2" ht="15">
      <c r="A60" s="1">
        <f t="shared" si="0"/>
        <v>2103</v>
      </c>
      <c r="B60" s="3">
        <f t="shared" si="1"/>
        <v>10.352309995706477</v>
      </c>
    </row>
    <row r="61" spans="1:2" ht="15">
      <c r="A61" s="1">
        <f t="shared" si="0"/>
        <v>2105</v>
      </c>
      <c r="B61" s="3">
        <f t="shared" si="1"/>
        <v>10.409167988044056</v>
      </c>
    </row>
    <row r="62" spans="1:2" ht="15">
      <c r="A62" s="1">
        <f t="shared" si="0"/>
        <v>2107</v>
      </c>
      <c r="B62" s="3">
        <f t="shared" si="1"/>
        <v>10.464365446888081</v>
      </c>
    </row>
    <row r="63" spans="1:2" ht="15">
      <c r="A63" s="1">
        <f t="shared" si="0"/>
        <v>2109</v>
      </c>
      <c r="B63" s="3">
        <f t="shared" si="1"/>
        <v>10.51793025074352</v>
      </c>
    </row>
    <row r="64" spans="1:2" ht="15">
      <c r="A64" s="1">
        <f t="shared" si="0"/>
        <v>2111</v>
      </c>
      <c r="B64" s="3">
        <f t="shared" si="1"/>
        <v>10.569891271574908</v>
      </c>
    </row>
    <row r="65" spans="1:2" ht="15">
      <c r="A65" s="1">
        <f t="shared" si="0"/>
        <v>2113</v>
      </c>
      <c r="B65" s="3">
        <f t="shared" si="1"/>
        <v>10.620278250794854</v>
      </c>
    </row>
    <row r="66" spans="1:2" ht="15">
      <c r="A66" s="1">
        <f t="shared" si="0"/>
        <v>2115</v>
      </c>
      <c r="B66" s="3">
        <f t="shared" si="1"/>
        <v>10.669121680412296</v>
      </c>
    </row>
    <row r="67" spans="1:2" ht="15">
      <c r="A67" s="1">
        <f t="shared" si="0"/>
        <v>2117</v>
      </c>
      <c r="B67" s="3">
        <f t="shared" si="1"/>
        <v>10.716452689523976</v>
      </c>
    </row>
    <row r="68" spans="1:2" ht="15">
      <c r="A68" s="1">
        <f t="shared" si="0"/>
        <v>2119</v>
      </c>
      <c r="B68" s="3">
        <f t="shared" si="1"/>
        <v>10.76230293628225</v>
      </c>
    </row>
    <row r="69" spans="1:2" ht="15">
      <c r="A69" s="1">
        <f t="shared" si="0"/>
        <v>2121</v>
      </c>
      <c r="B69" s="3">
        <f t="shared" si="1"/>
        <v>10.80670450542584</v>
      </c>
    </row>
    <row r="70" spans="1:2" ht="15">
      <c r="A70" s="1">
        <f t="shared" si="0"/>
        <v>2123</v>
      </c>
      <c r="B70" s="3">
        <f t="shared" si="1"/>
        <v>10.84968981141757</v>
      </c>
    </row>
    <row r="71" spans="1:2" ht="15">
      <c r="A71" s="1">
        <f aca="true" t="shared" si="2" ref="A71:A108">A70+$D$2</f>
        <v>2125</v>
      </c>
      <c r="B71" s="3">
        <f t="shared" si="1"/>
        <v>10.891291507194344</v>
      </c>
    </row>
    <row r="72" spans="1:2" ht="15">
      <c r="A72" s="1">
        <f t="shared" si="2"/>
        <v>2127</v>
      </c>
      <c r="B72" s="3">
        <f aca="true" t="shared" si="3" ref="B72:B108">(1+D$2*B$2*(1-B71/F$2))*B71</f>
        <v>10.93154239849984</v>
      </c>
    </row>
    <row r="73" spans="1:2" ht="15">
      <c r="A73" s="1">
        <f t="shared" si="2"/>
        <v>2129</v>
      </c>
      <c r="B73" s="3">
        <f t="shared" si="3"/>
        <v>10.970475363739167</v>
      </c>
    </row>
    <row r="74" spans="1:2" ht="15">
      <c r="A74" s="1">
        <f t="shared" si="2"/>
        <v>2131</v>
      </c>
      <c r="B74" s="3">
        <f t="shared" si="3"/>
        <v>11.008123279267375</v>
      </c>
    </row>
    <row r="75" spans="1:2" ht="15">
      <c r="A75" s="1">
        <f t="shared" si="2"/>
        <v>2133</v>
      </c>
      <c r="B75" s="3">
        <f t="shared" si="3"/>
        <v>11.044518949999576</v>
      </c>
    </row>
    <row r="76" spans="1:2" ht="15">
      <c r="A76" s="1">
        <f t="shared" si="2"/>
        <v>2135</v>
      </c>
      <c r="B76" s="3">
        <f t="shared" si="3"/>
        <v>11.079695045209894</v>
      </c>
    </row>
    <row r="77" spans="1:2" ht="15">
      <c r="A77" s="1">
        <f t="shared" si="2"/>
        <v>2137</v>
      </c>
      <c r="B77" s="3">
        <f t="shared" si="3"/>
        <v>11.113684039368794</v>
      </c>
    </row>
    <row r="78" spans="1:2" ht="15">
      <c r="A78" s="1">
        <f t="shared" si="2"/>
        <v>2139</v>
      </c>
      <c r="B78" s="3">
        <f t="shared" si="3"/>
        <v>11.14651815785381</v>
      </c>
    </row>
    <row r="79" spans="1:2" ht="15">
      <c r="A79" s="1">
        <f t="shared" si="2"/>
        <v>2141</v>
      </c>
      <c r="B79" s="3">
        <f t="shared" si="3"/>
        <v>11.178229327356746</v>
      </c>
    </row>
    <row r="80" spans="1:2" ht="15">
      <c r="A80" s="1">
        <f t="shared" si="2"/>
        <v>2143</v>
      </c>
      <c r="B80" s="3">
        <f t="shared" si="3"/>
        <v>11.20884913080109</v>
      </c>
    </row>
    <row r="81" spans="1:2" ht="15">
      <c r="A81" s="1">
        <f t="shared" si="2"/>
        <v>2145</v>
      </c>
      <c r="B81" s="3">
        <f t="shared" si="3"/>
        <v>11.238408766576265</v>
      </c>
    </row>
    <row r="82" spans="1:2" ht="15">
      <c r="A82" s="1">
        <f t="shared" si="2"/>
        <v>2147</v>
      </c>
      <c r="B82" s="3">
        <f t="shared" si="3"/>
        <v>11.266939011890456</v>
      </c>
    </row>
    <row r="83" spans="1:2" ht="15">
      <c r="A83" s="1">
        <f t="shared" si="2"/>
        <v>2149</v>
      </c>
      <c r="B83" s="3">
        <f t="shared" si="3"/>
        <v>11.294470190040544</v>
      </c>
    </row>
    <row r="84" spans="1:2" ht="15">
      <c r="A84" s="1">
        <f t="shared" si="2"/>
        <v>2151</v>
      </c>
      <c r="B84" s="3">
        <f t="shared" si="3"/>
        <v>11.32103214139645</v>
      </c>
    </row>
    <row r="85" spans="1:2" ht="15">
      <c r="A85" s="1">
        <f t="shared" si="2"/>
        <v>2153</v>
      </c>
      <c r="B85" s="3">
        <f t="shared" si="3"/>
        <v>11.346654197897205</v>
      </c>
    </row>
    <row r="86" spans="1:2" ht="15">
      <c r="A86" s="1">
        <f t="shared" si="2"/>
        <v>2155</v>
      </c>
      <c r="B86" s="3">
        <f t="shared" si="3"/>
        <v>11.371365160857565</v>
      </c>
    </row>
    <row r="87" spans="1:2" ht="15">
      <c r="A87" s="1">
        <f t="shared" si="2"/>
        <v>2157</v>
      </c>
      <c r="B87" s="3">
        <f t="shared" si="3"/>
        <v>11.39519328188665</v>
      </c>
    </row>
    <row r="88" spans="1:2" ht="15">
      <c r="A88" s="1">
        <f t="shared" si="2"/>
        <v>2159</v>
      </c>
      <c r="B88" s="3">
        <f t="shared" si="3"/>
        <v>11.4181662467236</v>
      </c>
    </row>
    <row r="89" spans="1:2" ht="15">
      <c r="A89" s="1">
        <f t="shared" si="2"/>
        <v>2161</v>
      </c>
      <c r="B89" s="3">
        <f t="shared" si="3"/>
        <v>11.440311161799817</v>
      </c>
    </row>
    <row r="90" spans="1:2" ht="15">
      <c r="A90" s="1">
        <f t="shared" si="2"/>
        <v>2163</v>
      </c>
      <c r="B90" s="3">
        <f t="shared" si="3"/>
        <v>11.461654543342473</v>
      </c>
    </row>
    <row r="91" spans="1:2" ht="15">
      <c r="A91" s="1">
        <f t="shared" si="2"/>
        <v>2165</v>
      </c>
      <c r="B91" s="3">
        <f t="shared" si="3"/>
        <v>11.482222308839761</v>
      </c>
    </row>
    <row r="92" spans="1:2" ht="15">
      <c r="A92" s="1">
        <f t="shared" si="2"/>
        <v>2167</v>
      </c>
      <c r="B92" s="3">
        <f t="shared" si="3"/>
        <v>11.502039770694628</v>
      </c>
    </row>
    <row r="93" spans="1:2" ht="15">
      <c r="A93" s="1">
        <f t="shared" si="2"/>
        <v>2169</v>
      </c>
      <c r="B93" s="3">
        <f t="shared" si="3"/>
        <v>11.521131631900278</v>
      </c>
    </row>
    <row r="94" spans="1:2" ht="15">
      <c r="A94" s="1">
        <f t="shared" si="2"/>
        <v>2171</v>
      </c>
      <c r="B94" s="3">
        <f t="shared" si="3"/>
        <v>11.53952198357771</v>
      </c>
    </row>
    <row r="95" spans="1:2" ht="15">
      <c r="A95" s="1">
        <f t="shared" si="2"/>
        <v>2173</v>
      </c>
      <c r="B95" s="3">
        <f t="shared" si="3"/>
        <v>11.557234304222574</v>
      </c>
    </row>
    <row r="96" spans="1:2" ht="15">
      <c r="A96" s="1">
        <f t="shared" si="2"/>
        <v>2175</v>
      </c>
      <c r="B96" s="3">
        <f t="shared" si="3"/>
        <v>11.574291460515813</v>
      </c>
    </row>
    <row r="97" spans="1:2" ht="15">
      <c r="A97" s="1">
        <f t="shared" si="2"/>
        <v>2177</v>
      </c>
      <c r="B97" s="3">
        <f t="shared" si="3"/>
        <v>11.590715709559882</v>
      </c>
    </row>
    <row r="98" spans="1:2" ht="15">
      <c r="A98" s="1">
        <f t="shared" si="2"/>
        <v>2179</v>
      </c>
      <c r="B98" s="3">
        <f t="shared" si="3"/>
        <v>11.606528702409484</v>
      </c>
    </row>
    <row r="99" spans="1:2" ht="15">
      <c r="A99" s="1">
        <f t="shared" si="2"/>
        <v>2181</v>
      </c>
      <c r="B99" s="3">
        <f t="shared" si="3"/>
        <v>11.621751488773013</v>
      </c>
    </row>
    <row r="100" spans="1:2" ht="15">
      <c r="A100" s="1">
        <f t="shared" si="2"/>
        <v>2183</v>
      </c>
      <c r="B100" s="3">
        <f t="shared" si="3"/>
        <v>11.636404522767942</v>
      </c>
    </row>
    <row r="101" spans="1:2" ht="15">
      <c r="A101" s="1">
        <f t="shared" si="2"/>
        <v>2185</v>
      </c>
      <c r="B101" s="3">
        <f t="shared" si="3"/>
        <v>11.650507669620344</v>
      </c>
    </row>
    <row r="102" spans="1:2" ht="15">
      <c r="A102" s="1">
        <f t="shared" si="2"/>
        <v>2187</v>
      </c>
      <c r="B102" s="3">
        <f t="shared" si="3"/>
        <v>11.664080213205551</v>
      </c>
    </row>
    <row r="103" spans="1:2" ht="15">
      <c r="A103" s="1">
        <f t="shared" si="2"/>
        <v>2189</v>
      </c>
      <c r="B103" s="3">
        <f t="shared" si="3"/>
        <v>11.677140864333463</v>
      </c>
    </row>
    <row r="104" spans="1:2" ht="15">
      <c r="A104" s="1">
        <f t="shared" si="2"/>
        <v>2191</v>
      </c>
      <c r="B104" s="3">
        <f t="shared" si="3"/>
        <v>11.689707769688512</v>
      </c>
    </row>
    <row r="105" spans="1:2" ht="15">
      <c r="A105" s="1">
        <f t="shared" si="2"/>
        <v>2193</v>
      </c>
      <c r="B105" s="3">
        <f t="shared" si="3"/>
        <v>11.701798521340335</v>
      </c>
    </row>
    <row r="106" spans="1:2" ht="15">
      <c r="A106" s="1">
        <f t="shared" si="2"/>
        <v>2195</v>
      </c>
      <c r="B106" s="3">
        <f t="shared" si="3"/>
        <v>11.713430166747138</v>
      </c>
    </row>
    <row r="107" spans="1:2" ht="15">
      <c r="A107" s="1">
        <f t="shared" si="2"/>
        <v>2197</v>
      </c>
      <c r="B107" s="3">
        <f t="shared" si="3"/>
        <v>11.724619219179484</v>
      </c>
    </row>
    <row r="108" spans="1:2" ht="15">
      <c r="A108" s="1">
        <f t="shared" si="2"/>
        <v>2199</v>
      </c>
      <c r="B108" s="3">
        <f t="shared" si="3"/>
        <v>11.735381668497489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08"/>
  <sheetViews>
    <sheetView showGridLines="0" tabSelected="1" workbookViewId="0" topLeftCell="A1">
      <selection activeCell="C4" sqref="C4"/>
    </sheetView>
  </sheetViews>
  <sheetFormatPr defaultColWidth="9.796875" defaultRowHeight="15"/>
  <cols>
    <col min="1" max="1" width="9.796875" style="0" customWidth="1"/>
    <col min="2" max="2" width="12.8984375" style="0" customWidth="1"/>
    <col min="3" max="3" width="10.59765625" style="0" customWidth="1"/>
    <col min="4" max="4" width="3.296875" style="0" customWidth="1"/>
  </cols>
  <sheetData>
    <row r="1" s="8" customFormat="1" ht="15">
      <c r="A1" s="16" t="s">
        <v>0</v>
      </c>
    </row>
    <row r="2" spans="1:6" ht="15">
      <c r="A2" s="11" t="s">
        <v>1</v>
      </c>
      <c r="B2" s="13">
        <v>0.02</v>
      </c>
      <c r="C2" s="11" t="s">
        <v>2</v>
      </c>
      <c r="D2" s="12">
        <v>1</v>
      </c>
      <c r="E2" s="15" t="s">
        <v>3</v>
      </c>
      <c r="F2" s="14">
        <v>100</v>
      </c>
    </row>
    <row r="3" spans="1:4" s="8" customFormat="1" ht="15">
      <c r="A3" s="6"/>
      <c r="B3" s="7"/>
      <c r="C3" s="6"/>
      <c r="D3" s="7"/>
    </row>
    <row r="4" ht="15">
      <c r="A4" s="2" t="s">
        <v>4</v>
      </c>
    </row>
    <row r="5" spans="1:3" ht="15.75" thickBot="1">
      <c r="A5" s="4" t="s">
        <v>5</v>
      </c>
      <c r="B5" s="5" t="s">
        <v>6</v>
      </c>
      <c r="C5" s="17" t="s">
        <v>7</v>
      </c>
    </row>
    <row r="6" spans="1:3" ht="15">
      <c r="A6" s="9">
        <v>1995</v>
      </c>
      <c r="B6" s="10">
        <v>5</v>
      </c>
      <c r="C6" s="18">
        <f>B6</f>
        <v>5</v>
      </c>
    </row>
    <row r="7" spans="1:3" ht="15">
      <c r="A7" s="1">
        <f aca="true" t="shared" si="0" ref="A7:A38">A6+$D$2</f>
        <v>1996</v>
      </c>
      <c r="B7" s="3">
        <f>(1+D$2*B$2*(1-C6/F$2))*B6</f>
        <v>5.095</v>
      </c>
      <c r="C7" s="18">
        <f>C6+$D$2*B7</f>
        <v>10.094999999999999</v>
      </c>
    </row>
    <row r="8" spans="1:3" ht="15">
      <c r="A8" s="1">
        <f t="shared" si="0"/>
        <v>1997</v>
      </c>
      <c r="B8" s="3">
        <f aca="true" t="shared" si="1" ref="B8:B23">(1+D$2*B$2*(1-C7/F$2))*B7</f>
        <v>5.186613195</v>
      </c>
      <c r="C8" s="18">
        <f aca="true" t="shared" si="2" ref="C8:C23">C7+$D$2*B8</f>
        <v>15.281613194999998</v>
      </c>
    </row>
    <row r="9" spans="1:3" ht="15">
      <c r="A9" s="1">
        <f t="shared" si="0"/>
        <v>1998</v>
      </c>
      <c r="B9" s="3">
        <f t="shared" si="1"/>
        <v>5.2744934955723854</v>
      </c>
      <c r="C9" s="18">
        <f t="shared" si="2"/>
        <v>20.556106690572385</v>
      </c>
    </row>
    <row r="10" spans="1:3" ht="15">
      <c r="A10" s="1">
        <f t="shared" si="0"/>
        <v>1999</v>
      </c>
      <c r="B10" s="3">
        <f t="shared" si="1"/>
        <v>5.35829875527709</v>
      </c>
      <c r="C10" s="18">
        <f t="shared" si="2"/>
        <v>25.914405445849475</v>
      </c>
    </row>
    <row r="11" spans="1:3" ht="15">
      <c r="A11" s="1">
        <f t="shared" si="0"/>
        <v>2000</v>
      </c>
      <c r="B11" s="3">
        <f t="shared" si="1"/>
        <v>5.437693305093784</v>
      </c>
      <c r="C11" s="18">
        <f t="shared" si="2"/>
        <v>31.35209875094326</v>
      </c>
    </row>
    <row r="12" spans="1:3" ht="15">
      <c r="A12" s="1">
        <f t="shared" si="0"/>
        <v>2001</v>
      </c>
      <c r="B12" s="3">
        <f t="shared" si="1"/>
        <v>5.512350551699932</v>
      </c>
      <c r="C12" s="18">
        <f t="shared" si="2"/>
        <v>36.864449302643195</v>
      </c>
    </row>
    <row r="13" spans="1:3" ht="15">
      <c r="A13" s="1">
        <f t="shared" si="0"/>
        <v>2002</v>
      </c>
      <c r="B13" s="3">
        <f t="shared" si="1"/>
        <v>5.5819556092436216</v>
      </c>
      <c r="C13" s="18">
        <f t="shared" si="2"/>
        <v>42.446404911886816</v>
      </c>
    </row>
    <row r="14" spans="1:3" ht="15">
      <c r="A14" s="1">
        <f t="shared" si="0"/>
        <v>2003</v>
      </c>
      <c r="B14" s="3">
        <f t="shared" si="1"/>
        <v>5.646207931830467</v>
      </c>
      <c r="C14" s="18">
        <f t="shared" si="2"/>
        <v>48.09261284371728</v>
      </c>
    </row>
    <row r="15" spans="1:3" ht="15">
      <c r="A15" s="1">
        <f t="shared" si="0"/>
        <v>2004</v>
      </c>
      <c r="B15" s="3">
        <f t="shared" si="1"/>
        <v>5.704823912046947</v>
      </c>
      <c r="C15" s="18">
        <f t="shared" si="2"/>
        <v>53.79743675576423</v>
      </c>
    </row>
    <row r="16" spans="1:3" ht="15">
      <c r="A16" s="1">
        <f t="shared" si="0"/>
        <v>2005</v>
      </c>
      <c r="B16" s="3">
        <f t="shared" si="1"/>
        <v>5.757539409565662</v>
      </c>
      <c r="C16" s="18">
        <f t="shared" si="2"/>
        <v>59.55497616532989</v>
      </c>
    </row>
    <row r="17" spans="1:3" ht="15">
      <c r="A17" s="1">
        <f t="shared" si="0"/>
        <v>2006</v>
      </c>
      <c r="B17" s="3">
        <f t="shared" si="1"/>
        <v>5.804112173295449</v>
      </c>
      <c r="C17" s="18">
        <f t="shared" si="2"/>
        <v>65.35908833862534</v>
      </c>
    </row>
    <row r="18" spans="1:3" ht="15">
      <c r="A18" s="1">
        <f t="shared" si="0"/>
        <v>2007</v>
      </c>
      <c r="B18" s="3">
        <f t="shared" si="1"/>
        <v>5.844324120709016</v>
      </c>
      <c r="C18" s="18">
        <f t="shared" si="2"/>
        <v>71.20341245933436</v>
      </c>
    </row>
    <row r="19" spans="1:3" ht="15">
      <c r="A19" s="1">
        <f t="shared" si="0"/>
        <v>2008</v>
      </c>
      <c r="B19" s="3">
        <f t="shared" si="1"/>
        <v>5.877983438940621</v>
      </c>
      <c r="C19" s="18">
        <f t="shared" si="2"/>
        <v>77.08139589827498</v>
      </c>
    </row>
    <row r="20" spans="1:3" ht="15">
      <c r="A20" s="1">
        <f t="shared" si="0"/>
        <v>2009</v>
      </c>
      <c r="B20" s="3">
        <f t="shared" si="1"/>
        <v>5.9049264740113365</v>
      </c>
      <c r="C20" s="18">
        <f t="shared" si="2"/>
        <v>82.98632237228631</v>
      </c>
    </row>
    <row r="21" spans="1:3" ht="15">
      <c r="A21" s="1">
        <f t="shared" si="0"/>
        <v>2010</v>
      </c>
      <c r="B21" s="3">
        <f t="shared" si="1"/>
        <v>5.925019377100173</v>
      </c>
      <c r="C21" s="18">
        <f t="shared" si="2"/>
        <v>88.91134174938648</v>
      </c>
    </row>
    <row r="22" spans="1:3" ht="15">
      <c r="A22" s="1">
        <f t="shared" si="0"/>
        <v>2011</v>
      </c>
      <c r="B22" s="3">
        <f t="shared" si="1"/>
        <v>5.938159480100358</v>
      </c>
      <c r="C22" s="18">
        <f t="shared" si="2"/>
        <v>94.84950122948683</v>
      </c>
    </row>
    <row r="23" spans="1:3" ht="15">
      <c r="A23" s="1">
        <f t="shared" si="0"/>
        <v>2012</v>
      </c>
      <c r="B23" s="3">
        <f t="shared" si="1"/>
        <v>5.944276376720632</v>
      </c>
      <c r="C23" s="18">
        <f t="shared" si="2"/>
        <v>100.79377760620747</v>
      </c>
    </row>
    <row r="24" spans="1:3" ht="15">
      <c r="A24" s="1">
        <f t="shared" si="0"/>
        <v>2013</v>
      </c>
      <c r="B24" s="3">
        <f aca="true" t="shared" si="3" ref="B24:B39">(1+D$2*B$2*(1-C23/F$2))*B23</f>
        <v>5.943332690026042</v>
      </c>
      <c r="C24" s="18">
        <f aca="true" t="shared" si="4" ref="C24:C39">C23+$D$2*B24</f>
        <v>106.73711029623351</v>
      </c>
    </row>
    <row r="25" spans="1:3" ht="15">
      <c r="A25" s="1">
        <f t="shared" si="0"/>
        <v>2014</v>
      </c>
      <c r="B25" s="3">
        <f t="shared" si="3"/>
        <v>5.935324512454059</v>
      </c>
      <c r="C25" s="18">
        <f t="shared" si="4"/>
        <v>112.67243480868757</v>
      </c>
    </row>
    <row r="26" spans="1:3" ht="15">
      <c r="A26" s="1">
        <f t="shared" si="0"/>
        <v>2015</v>
      </c>
      <c r="B26" s="3">
        <f t="shared" si="3"/>
        <v>5.920281509863563</v>
      </c>
      <c r="C26" s="18">
        <f t="shared" si="4"/>
        <v>118.59271631855113</v>
      </c>
    </row>
    <row r="27" spans="1:3" ht="15">
      <c r="A27" s="1">
        <f t="shared" si="0"/>
        <v>2016</v>
      </c>
      <c r="B27" s="3">
        <f t="shared" si="3"/>
        <v>5.898266686935791</v>
      </c>
      <c r="C27" s="18">
        <f t="shared" si="4"/>
        <v>124.49098300548692</v>
      </c>
    </row>
    <row r="28" spans="1:3" ht="15">
      <c r="A28" s="1">
        <f t="shared" si="0"/>
        <v>2017</v>
      </c>
      <c r="B28" s="3">
        <f t="shared" si="3"/>
        <v>5.869375817097477</v>
      </c>
      <c r="C28" s="18">
        <f t="shared" si="4"/>
        <v>130.3603588225844</v>
      </c>
    </row>
    <row r="29" spans="1:3" ht="15">
      <c r="A29" s="1">
        <f t="shared" si="0"/>
        <v>2018</v>
      </c>
      <c r="B29" s="3">
        <f t="shared" si="3"/>
        <v>5.833736545923141</v>
      </c>
      <c r="C29" s="18">
        <f t="shared" si="4"/>
        <v>136.19409536850753</v>
      </c>
    </row>
    <row r="30" spans="1:3" ht="15">
      <c r="A30" s="1">
        <f t="shared" si="0"/>
        <v>2019</v>
      </c>
      <c r="B30" s="3">
        <f t="shared" si="3"/>
        <v>5.791507182543564</v>
      </c>
      <c r="C30" s="18">
        <f t="shared" si="4"/>
        <v>141.9856025510511</v>
      </c>
    </row>
    <row r="31" spans="1:3" ht="15">
      <c r="A31" s="1">
        <f t="shared" si="0"/>
        <v>2020</v>
      </c>
      <c r="B31" s="3">
        <f t="shared" si="3"/>
        <v>5.742875198795997</v>
      </c>
      <c r="C31" s="18">
        <f t="shared" si="4"/>
        <v>147.7284777498471</v>
      </c>
    </row>
    <row r="32" spans="1:3" ht="15">
      <c r="A32" s="1">
        <f t="shared" si="0"/>
        <v>2021</v>
      </c>
      <c r="B32" s="3">
        <f t="shared" si="3"/>
        <v>5.6880554605668205</v>
      </c>
      <c r="C32" s="18">
        <f t="shared" si="4"/>
        <v>153.41653321041392</v>
      </c>
    </row>
    <row r="33" spans="1:3" ht="15">
      <c r="A33" s="1">
        <f t="shared" si="0"/>
        <v>2022</v>
      </c>
      <c r="B33" s="3">
        <f t="shared" si="3"/>
        <v>5.627288219884411</v>
      </c>
      <c r="C33" s="18">
        <f t="shared" si="4"/>
        <v>159.04382143029832</v>
      </c>
    </row>
    <row r="34" spans="1:3" ht="15">
      <c r="A34" s="1">
        <f t="shared" si="0"/>
        <v>2023</v>
      </c>
      <c r="B34" s="3">
        <f t="shared" si="3"/>
        <v>5.560836899726076</v>
      </c>
      <c r="C34" s="18">
        <f t="shared" si="4"/>
        <v>164.6046583300244</v>
      </c>
    </row>
    <row r="35" spans="1:3" ht="15">
      <c r="A35" s="1">
        <f t="shared" si="0"/>
        <v>2024</v>
      </c>
      <c r="B35" s="3">
        <f t="shared" si="3"/>
        <v>5.488985706138918</v>
      </c>
      <c r="C35" s="18">
        <f t="shared" si="4"/>
        <v>170.0936440361633</v>
      </c>
    </row>
    <row r="36" spans="1:3" ht="15">
      <c r="A36" s="1">
        <f t="shared" si="0"/>
        <v>2025</v>
      </c>
      <c r="B36" s="3">
        <f t="shared" si="3"/>
        <v>5.41203710409778</v>
      </c>
      <c r="C36" s="18">
        <f t="shared" si="4"/>
        <v>175.5056811402611</v>
      </c>
    </row>
    <row r="37" spans="1:3" ht="15">
      <c r="A37" s="1">
        <f t="shared" si="0"/>
        <v>2026</v>
      </c>
      <c r="B37" s="3">
        <f t="shared" si="3"/>
        <v>5.330309194517526</v>
      </c>
      <c r="C37" s="18">
        <f t="shared" si="4"/>
        <v>180.83599033477861</v>
      </c>
    </row>
    <row r="38" spans="1:3" ht="15">
      <c r="A38" s="1">
        <f t="shared" si="0"/>
        <v>2027</v>
      </c>
      <c r="B38" s="3">
        <f t="shared" si="3"/>
        <v>5.244133030011646</v>
      </c>
      <c r="C38" s="18">
        <f t="shared" si="4"/>
        <v>186.08012336479027</v>
      </c>
    </row>
    <row r="39" spans="1:3" ht="15">
      <c r="A39" s="1">
        <f aca="true" t="shared" si="5" ref="A39:A70">A38+$D$2</f>
        <v>2028</v>
      </c>
      <c r="B39" s="3">
        <f t="shared" si="3"/>
        <v>5.153849906378691</v>
      </c>
      <c r="C39" s="18">
        <f t="shared" si="4"/>
        <v>191.23397327116896</v>
      </c>
    </row>
    <row r="40" spans="1:3" ht="15">
      <c r="A40" s="1">
        <f t="shared" si="5"/>
        <v>2029</v>
      </c>
      <c r="B40" s="3">
        <f aca="true" t="shared" si="6" ref="B40:B55">(1+D$2*B$2*(1-C39/F$2))*B39</f>
        <v>5.059808665458257</v>
      </c>
      <c r="C40" s="18">
        <f aca="true" t="shared" si="7" ref="C40:C55">C39+$D$2*B40</f>
        <v>196.29378193662723</v>
      </c>
    </row>
    <row r="41" spans="1:3" ht="15">
      <c r="A41" s="1">
        <f t="shared" si="5"/>
        <v>2030</v>
      </c>
      <c r="B41" s="3">
        <f t="shared" si="6"/>
        <v>4.962363043003718</v>
      </c>
      <c r="C41" s="18">
        <f t="shared" si="7"/>
        <v>201.25614497963093</v>
      </c>
    </row>
    <row r="42" spans="1:3" ht="15">
      <c r="A42" s="1">
        <f t="shared" si="5"/>
        <v>2031</v>
      </c>
      <c r="B42" s="3">
        <f t="shared" si="6"/>
        <v>4.861869092658928</v>
      </c>
      <c r="C42" s="18">
        <f t="shared" si="7"/>
        <v>206.11801407228987</v>
      </c>
    </row>
    <row r="43" spans="1:3" ht="15">
      <c r="A43" s="1">
        <f t="shared" si="5"/>
        <v>2032</v>
      </c>
      <c r="B43" s="3">
        <f t="shared" si="6"/>
        <v>4.758682714100446</v>
      </c>
      <c r="C43" s="18">
        <f t="shared" si="7"/>
        <v>210.8766967863903</v>
      </c>
    </row>
    <row r="44" spans="1:3" ht="15">
      <c r="A44" s="1">
        <f t="shared" si="5"/>
        <v>2033</v>
      </c>
      <c r="B44" s="3">
        <f t="shared" si="6"/>
        <v>4.653157310021655</v>
      </c>
      <c r="C44" s="18">
        <f t="shared" si="7"/>
        <v>215.52985409641195</v>
      </c>
    </row>
    <row r="45" spans="1:3" ht="15">
      <c r="A45" s="1">
        <f t="shared" si="5"/>
        <v>2034</v>
      </c>
      <c r="B45" s="3">
        <f t="shared" si="6"/>
        <v>4.545641592998764</v>
      </c>
      <c r="C45" s="18">
        <f t="shared" si="7"/>
        <v>220.07549568941073</v>
      </c>
    </row>
    <row r="46" spans="1:3" ht="15">
      <c r="A46" s="1">
        <f t="shared" si="5"/>
        <v>2035</v>
      </c>
      <c r="B46" s="3">
        <f t="shared" si="6"/>
        <v>4.436477559497618</v>
      </c>
      <c r="C46" s="18">
        <f t="shared" si="7"/>
        <v>224.51197324890836</v>
      </c>
    </row>
    <row r="47" spans="1:3" ht="15">
      <c r="A47" s="1">
        <f t="shared" si="5"/>
        <v>2036</v>
      </c>
      <c r="B47" s="3">
        <f t="shared" si="6"/>
        <v>4.325998644456108</v>
      </c>
      <c r="C47" s="18">
        <f t="shared" si="7"/>
        <v>228.83797189336448</v>
      </c>
    </row>
    <row r="48" spans="1:3" ht="15">
      <c r="A48" s="1">
        <f t="shared" si="5"/>
        <v>2037</v>
      </c>
      <c r="B48" s="3">
        <f t="shared" si="6"/>
        <v>4.214528066103075</v>
      </c>
      <c r="C48" s="18">
        <f t="shared" si="7"/>
        <v>233.05249995946755</v>
      </c>
    </row>
    <row r="49" spans="1:3" ht="15">
      <c r="A49" s="1">
        <f t="shared" si="5"/>
        <v>2038</v>
      </c>
      <c r="B49" s="3">
        <f t="shared" si="6"/>
        <v>4.102377367034204</v>
      </c>
      <c r="C49" s="18">
        <f t="shared" si="7"/>
        <v>237.15487732650175</v>
      </c>
    </row>
    <row r="50" spans="1:3" ht="15">
      <c r="A50" s="1">
        <f t="shared" si="5"/>
        <v>2039</v>
      </c>
      <c r="B50" s="3">
        <f t="shared" si="6"/>
        <v>3.989845154129685</v>
      </c>
      <c r="C50" s="18">
        <f t="shared" si="7"/>
        <v>241.14472248063143</v>
      </c>
    </row>
    <row r="51" spans="1:3" ht="15">
      <c r="A51" s="1">
        <f t="shared" si="5"/>
        <v>2040</v>
      </c>
      <c r="B51" s="3">
        <f t="shared" si="6"/>
        <v>3.877216036725619</v>
      </c>
      <c r="C51" s="18">
        <f t="shared" si="7"/>
        <v>245.02193851735706</v>
      </c>
    </row>
    <row r="52" spans="1:3" ht="15">
      <c r="A52" s="1">
        <f t="shared" si="5"/>
        <v>2041</v>
      </c>
      <c r="B52" s="3">
        <f t="shared" si="6"/>
        <v>3.7647597595863127</v>
      </c>
      <c r="C52" s="18">
        <f t="shared" si="7"/>
        <v>248.78669827694338</v>
      </c>
    </row>
    <row r="53" spans="1:3" ht="15">
      <c r="A53" s="1">
        <f t="shared" si="5"/>
        <v>2042</v>
      </c>
      <c r="B53" s="3">
        <f t="shared" si="6"/>
        <v>3.6527305246993635</v>
      </c>
      <c r="C53" s="18">
        <f t="shared" si="7"/>
        <v>252.43942880164275</v>
      </c>
    </row>
    <row r="54" spans="1:3" ht="15">
      <c r="A54" s="1">
        <f t="shared" si="5"/>
        <v>2043</v>
      </c>
      <c r="B54" s="3">
        <f t="shared" si="6"/>
        <v>3.5413664937490643</v>
      </c>
      <c r="C54" s="18">
        <f t="shared" si="7"/>
        <v>255.9807952953918</v>
      </c>
    </row>
    <row r="55" spans="1:3" ht="15">
      <c r="A55" s="1">
        <f t="shared" si="5"/>
        <v>2044</v>
      </c>
      <c r="B55" s="3">
        <f t="shared" si="6"/>
        <v>3.430889461323578</v>
      </c>
      <c r="C55" s="18">
        <f t="shared" si="7"/>
        <v>259.4116847567154</v>
      </c>
    </row>
    <row r="56" spans="1:3" ht="15">
      <c r="A56" s="1">
        <f t="shared" si="5"/>
        <v>2045</v>
      </c>
      <c r="B56" s="3">
        <f aca="true" t="shared" si="8" ref="B56:B71">(1+D$2*B$2*(1-C55/F$2))*B55</f>
        <v>3.3215046874748477</v>
      </c>
      <c r="C56" s="18">
        <f aca="true" t="shared" si="9" ref="C56:C71">C55+$D$2*B56</f>
        <v>262.7331894441902</v>
      </c>
    </row>
    <row r="57" spans="1:3" ht="15">
      <c r="A57" s="1">
        <f t="shared" si="5"/>
        <v>2046</v>
      </c>
      <c r="B57" s="3">
        <f t="shared" si="8"/>
        <v>3.2134008771655256</v>
      </c>
      <c r="C57" s="18">
        <f t="shared" si="9"/>
        <v>265.9465903213557</v>
      </c>
    </row>
    <row r="58" spans="1:3" ht="15">
      <c r="A58" s="1">
        <f t="shared" si="5"/>
        <v>2047</v>
      </c>
      <c r="B58" s="3">
        <f t="shared" si="8"/>
        <v>3.106750293385271</v>
      </c>
      <c r="C58" s="18">
        <f t="shared" si="9"/>
        <v>269.053340614741</v>
      </c>
    </row>
    <row r="59" spans="1:3" ht="15">
      <c r="A59" s="1">
        <f t="shared" si="5"/>
        <v>2048</v>
      </c>
      <c r="B59" s="3">
        <f t="shared" si="8"/>
        <v>3.0017089902747496</v>
      </c>
      <c r="C59" s="18">
        <f t="shared" si="9"/>
        <v>272.0550496050157</v>
      </c>
    </row>
    <row r="60" spans="1:3" ht="15">
      <c r="A60" s="1">
        <f t="shared" si="5"/>
        <v>2049</v>
      </c>
      <c r="B60" s="3">
        <f t="shared" si="8"/>
        <v>2.898417152430441</v>
      </c>
      <c r="C60" s="18">
        <f t="shared" si="9"/>
        <v>274.95346675744617</v>
      </c>
    </row>
    <row r="61" spans="1:3" ht="15">
      <c r="A61" s="1">
        <f t="shared" si="5"/>
        <v>2050</v>
      </c>
      <c r="B61" s="3">
        <f t="shared" si="8"/>
        <v>2.7969995266450507</v>
      </c>
      <c r="C61" s="18">
        <f t="shared" si="9"/>
        <v>277.7504662840912</v>
      </c>
    </row>
    <row r="62" spans="1:3" ht="15">
      <c r="A62" s="1">
        <f t="shared" si="5"/>
        <v>2051</v>
      </c>
      <c r="B62" s="3">
        <f t="shared" si="8"/>
        <v>2.697565932633543</v>
      </c>
      <c r="C62" s="18">
        <f t="shared" si="9"/>
        <v>280.44803221672476</v>
      </c>
    </row>
    <row r="63" spans="1:3" ht="15">
      <c r="A63" s="1">
        <f t="shared" si="5"/>
        <v>2052</v>
      </c>
      <c r="B63" s="3">
        <f t="shared" si="8"/>
        <v>2.6002118397698237</v>
      </c>
      <c r="C63" s="18">
        <f t="shared" si="9"/>
        <v>283.0482440564946</v>
      </c>
    </row>
    <row r="64" spans="1:3" ht="15">
      <c r="A64" s="1">
        <f t="shared" si="5"/>
        <v>2053</v>
      </c>
      <c r="B64" s="3">
        <f t="shared" si="8"/>
        <v>2.505018997480869</v>
      </c>
      <c r="C64" s="18">
        <f t="shared" si="9"/>
        <v>285.55326305397546</v>
      </c>
    </row>
    <row r="65" spans="1:3" ht="15">
      <c r="A65" s="1">
        <f t="shared" si="5"/>
        <v>2054</v>
      </c>
      <c r="B65" s="3">
        <f t="shared" si="8"/>
        <v>2.4120561076819147</v>
      </c>
      <c r="C65" s="18">
        <f t="shared" si="9"/>
        <v>287.96531916165736</v>
      </c>
    </row>
    <row r="66" spans="1:3" ht="15">
      <c r="A66" s="1">
        <f t="shared" si="5"/>
        <v>2055</v>
      </c>
      <c r="B66" s="3">
        <f t="shared" si="8"/>
        <v>2.3213795284586634</v>
      </c>
      <c r="C66" s="18">
        <f t="shared" si="9"/>
        <v>290.286698690116</v>
      </c>
    </row>
    <row r="67" spans="1:3" ht="15">
      <c r="A67" s="1">
        <f t="shared" si="5"/>
        <v>2056</v>
      </c>
      <c r="B67" s="3">
        <f t="shared" si="8"/>
        <v>2.23303399908322</v>
      </c>
      <c r="C67" s="18">
        <f t="shared" si="9"/>
        <v>292.5197326891992</v>
      </c>
    </row>
    <row r="68" spans="1:3" ht="15">
      <c r="A68" s="1">
        <f t="shared" si="5"/>
        <v>2057</v>
      </c>
      <c r="B68" s="3">
        <f t="shared" si="8"/>
        <v>2.147053377365341</v>
      </c>
      <c r="C68" s="18">
        <f t="shared" si="9"/>
        <v>294.66678606656455</v>
      </c>
    </row>
    <row r="69" spans="1:3" ht="15">
      <c r="A69" s="1">
        <f t="shared" si="5"/>
        <v>2058</v>
      </c>
      <c r="B69" s="3">
        <f t="shared" si="8"/>
        <v>2.063461381268326</v>
      </c>
      <c r="C69" s="18">
        <f t="shared" si="9"/>
        <v>296.7302474478329</v>
      </c>
    </row>
    <row r="70" spans="1:3" ht="15">
      <c r="A70" s="1">
        <f t="shared" si="5"/>
        <v>2059</v>
      </c>
      <c r="B70" s="3">
        <f t="shared" si="8"/>
        <v>1.9822723276411331</v>
      </c>
      <c r="C70" s="18">
        <f t="shared" si="9"/>
        <v>298.712519775474</v>
      </c>
    </row>
    <row r="71" spans="1:3" ht="15">
      <c r="A71" s="1">
        <f aca="true" t="shared" si="10" ref="A71:A102">A70+$D$2</f>
        <v>2060</v>
      </c>
      <c r="B71" s="3">
        <f t="shared" si="8"/>
        <v>1.9034918618197805</v>
      </c>
      <c r="C71" s="18">
        <f t="shared" si="9"/>
        <v>300.61601163729375</v>
      </c>
    </row>
    <row r="72" spans="1:3" ht="15">
      <c r="A72" s="1">
        <f t="shared" si="10"/>
        <v>2061</v>
      </c>
      <c r="B72" s="3">
        <f aca="true" t="shared" si="11" ref="B72:B87">(1+D$2*B$2*(1-C71/F$2))*B71</f>
        <v>1.8271176727193144</v>
      </c>
      <c r="C72" s="18">
        <f aca="true" t="shared" si="12" ref="C72:C87">C71+$D$2*B72</f>
        <v>302.4431293100131</v>
      </c>
    </row>
    <row r="73" spans="1:3" ht="15">
      <c r="A73" s="1">
        <f t="shared" si="10"/>
        <v>2062</v>
      </c>
      <c r="B73" s="3">
        <f t="shared" si="11"/>
        <v>1.7531401888627292</v>
      </c>
      <c r="C73" s="18">
        <f t="shared" si="12"/>
        <v>304.19626949887584</v>
      </c>
    </row>
    <row r="74" spans="1:3" ht="15">
      <c r="A74" s="1">
        <f t="shared" si="10"/>
        <v>2063</v>
      </c>
      <c r="B74" s="3">
        <f t="shared" si="11"/>
        <v>1.6815432515678643</v>
      </c>
      <c r="C74" s="18">
        <f t="shared" si="12"/>
        <v>305.8778127504437</v>
      </c>
    </row>
    <row r="75" spans="1:3" ht="15">
      <c r="A75" s="1">
        <f t="shared" si="10"/>
        <v>2064</v>
      </c>
      <c r="B75" s="3">
        <f t="shared" si="11"/>
        <v>1.6123047622322522</v>
      </c>
      <c r="C75" s="18">
        <f t="shared" si="12"/>
        <v>307.49011751267597</v>
      </c>
    </row>
    <row r="76" spans="1:3" ht="15">
      <c r="A76" s="1">
        <f t="shared" si="10"/>
        <v>2065</v>
      </c>
      <c r="B76" s="3">
        <f t="shared" si="11"/>
        <v>1.5453973013158888</v>
      </c>
      <c r="C76" s="18">
        <f t="shared" si="12"/>
        <v>309.0355148139919</v>
      </c>
    </row>
    <row r="77" spans="1:3" ht="15">
      <c r="A77" s="1">
        <f t="shared" si="10"/>
        <v>2066</v>
      </c>
      <c r="B77" s="3">
        <f t="shared" si="11"/>
        <v>1.4807887172213448</v>
      </c>
      <c r="C77" s="18">
        <f t="shared" si="12"/>
        <v>310.5163035312132</v>
      </c>
    </row>
    <row r="78" spans="1:3" ht="15">
      <c r="A78" s="1">
        <f t="shared" si="10"/>
        <v>2067</v>
      </c>
      <c r="B78" s="3">
        <f t="shared" si="11"/>
        <v>1.4184426838093118</v>
      </c>
      <c r="C78" s="18">
        <f t="shared" si="12"/>
        <v>311.9347462150225</v>
      </c>
    </row>
    <row r="79" spans="1:3" ht="15">
      <c r="A79" s="1">
        <f t="shared" si="10"/>
        <v>2068</v>
      </c>
      <c r="B79" s="3">
        <f t="shared" si="11"/>
        <v>1.3583192257665755</v>
      </c>
      <c r="C79" s="18">
        <f t="shared" si="12"/>
        <v>313.2930654407891</v>
      </c>
    </row>
    <row r="80" spans="1:3" ht="15">
      <c r="A80" s="1">
        <f t="shared" si="10"/>
        <v>2069</v>
      </c>
      <c r="B80" s="3">
        <f t="shared" si="11"/>
        <v>1.300375211464393</v>
      </c>
      <c r="C80" s="18">
        <f t="shared" si="12"/>
        <v>314.5934406522535</v>
      </c>
    </row>
    <row r="81" spans="1:3" ht="15">
      <c r="A81" s="1">
        <f t="shared" si="10"/>
        <v>2070</v>
      </c>
      <c r="B81" s="3">
        <f t="shared" si="11"/>
        <v>1.2445648133109837</v>
      </c>
      <c r="C81" s="18">
        <f t="shared" si="12"/>
        <v>315.8380054655645</v>
      </c>
    </row>
    <row r="82" spans="1:3" ht="15">
      <c r="A82" s="1">
        <f t="shared" si="10"/>
        <v>2071</v>
      </c>
      <c r="B82" s="3">
        <f t="shared" si="11"/>
        <v>1.1908399359154507</v>
      </c>
      <c r="C82" s="18">
        <f t="shared" si="12"/>
        <v>317.02884540147994</v>
      </c>
    </row>
    <row r="83" spans="1:3" ht="15">
      <c r="A83" s="1">
        <f t="shared" si="10"/>
        <v>2072</v>
      </c>
      <c r="B83" s="3">
        <f t="shared" si="11"/>
        <v>1.1391506126455102</v>
      </c>
      <c r="C83" s="18">
        <f t="shared" si="12"/>
        <v>318.16799601412544</v>
      </c>
    </row>
    <row r="84" spans="1:3" ht="15">
      <c r="A84" s="1">
        <f t="shared" si="10"/>
        <v>2073</v>
      </c>
      <c r="B84" s="3">
        <f t="shared" si="11"/>
        <v>1.0894453713816834</v>
      </c>
      <c r="C84" s="18">
        <f t="shared" si="12"/>
        <v>319.2574413855071</v>
      </c>
    </row>
    <row r="85" spans="1:3" ht="15">
      <c r="A85" s="1">
        <f t="shared" si="10"/>
        <v>2074</v>
      </c>
      <c r="B85" s="3">
        <f t="shared" si="11"/>
        <v>1.041671570449997</v>
      </c>
      <c r="C85" s="18">
        <f t="shared" si="12"/>
        <v>320.29911295595707</v>
      </c>
    </row>
    <row r="86" spans="1:3" ht="15">
      <c r="A86" s="1">
        <f t="shared" si="10"/>
        <v>2075</v>
      </c>
      <c r="B86" s="3">
        <f t="shared" si="11"/>
        <v>0.9957757058576824</v>
      </c>
      <c r="C86" s="18">
        <f t="shared" si="12"/>
        <v>321.29488866181475</v>
      </c>
    </row>
    <row r="87" spans="1:3" ht="15">
      <c r="A87" s="1">
        <f t="shared" si="10"/>
        <v>2076</v>
      </c>
      <c r="B87" s="3">
        <f t="shared" si="11"/>
        <v>0.9517036910656992</v>
      </c>
      <c r="C87" s="18">
        <f t="shared" si="12"/>
        <v>322.24659235288044</v>
      </c>
    </row>
    <row r="88" spans="1:3" ht="15">
      <c r="A88" s="1">
        <f t="shared" si="10"/>
        <v>2077</v>
      </c>
      <c r="B88" s="3">
        <f aca="true" t="shared" si="13" ref="B88:B103">(1+D$2*B$2*(1-C87/F$2))*B87</f>
        <v>0.9094011106118972</v>
      </c>
      <c r="C88" s="18">
        <f aca="true" t="shared" si="14" ref="C88:C103">C87+$D$2*B88</f>
        <v>323.15599346349234</v>
      </c>
    </row>
    <row r="89" spans="1:3" ht="15">
      <c r="A89" s="1">
        <f t="shared" si="10"/>
        <v>2078</v>
      </c>
      <c r="B89" s="3">
        <f t="shared" si="13"/>
        <v>0.868813448952817</v>
      </c>
      <c r="C89" s="18">
        <f t="shared" si="14"/>
        <v>324.0248069124452</v>
      </c>
    </row>
    <row r="90" spans="1:3" ht="15">
      <c r="A90" s="1">
        <f t="shared" si="10"/>
        <v>2079</v>
      </c>
      <c r="B90" s="3">
        <f t="shared" si="13"/>
        <v>0.829886295923899</v>
      </c>
      <c r="C90" s="18">
        <f t="shared" si="14"/>
        <v>324.8546932083691</v>
      </c>
    </row>
    <row r="91" spans="1:3" ht="15">
      <c r="A91" s="1">
        <f t="shared" si="10"/>
        <v>2080</v>
      </c>
      <c r="B91" s="3">
        <f t="shared" si="13"/>
        <v>0.7925655302303394</v>
      </c>
      <c r="C91" s="18">
        <f t="shared" si="14"/>
        <v>325.6472587385994</v>
      </c>
    </row>
    <row r="92" spans="1:3" ht="15">
      <c r="A92" s="1">
        <f t="shared" si="10"/>
        <v>2081</v>
      </c>
      <c r="B92" s="3">
        <f t="shared" si="13"/>
        <v>0.7567974823769033</v>
      </c>
      <c r="C92" s="18">
        <f t="shared" si="14"/>
        <v>326.4040562209763</v>
      </c>
    </row>
    <row r="93" spans="1:3" ht="15">
      <c r="A93" s="1">
        <f t="shared" si="10"/>
        <v>2082</v>
      </c>
      <c r="B93" s="3">
        <f t="shared" si="13"/>
        <v>0.7225290784273125</v>
      </c>
      <c r="C93" s="18">
        <f t="shared" si="14"/>
        <v>327.12658529940364</v>
      </c>
    </row>
    <row r="94" spans="1:3" ht="15">
      <c r="A94" s="1">
        <f t="shared" si="10"/>
        <v>2083</v>
      </c>
      <c r="B94" s="3">
        <f t="shared" si="13"/>
        <v>0.6897079659547684</v>
      </c>
      <c r="C94" s="18">
        <f t="shared" si="14"/>
        <v>327.8162932653584</v>
      </c>
    </row>
    <row r="95" spans="1:3" ht="15">
      <c r="A95" s="1">
        <f t="shared" si="10"/>
        <v>2084</v>
      </c>
      <c r="B95" s="3">
        <f t="shared" si="13"/>
        <v>0.6582826235068873</v>
      </c>
      <c r="C95" s="18">
        <f t="shared" si="14"/>
        <v>328.4745758888653</v>
      </c>
    </row>
    <row r="96" spans="1:3" ht="15">
      <c r="A96" s="1">
        <f t="shared" si="10"/>
        <v>2085</v>
      </c>
      <c r="B96" s="3">
        <f t="shared" si="13"/>
        <v>0.6282024548627382</v>
      </c>
      <c r="C96" s="18">
        <f t="shared" si="14"/>
        <v>329.102778343728</v>
      </c>
    </row>
    <row r="97" spans="1:3" ht="15">
      <c r="A97" s="1">
        <f t="shared" si="10"/>
        <v>2086</v>
      </c>
      <c r="B97" s="3">
        <f t="shared" si="13"/>
        <v>0.5994178693084574</v>
      </c>
      <c r="C97" s="18">
        <f t="shared" si="14"/>
        <v>329.7021962130365</v>
      </c>
    </row>
    <row r="98" spans="1:3" ht="15">
      <c r="A98" s="1">
        <f t="shared" si="10"/>
        <v>2087</v>
      </c>
      <c r="B98" s="3">
        <f t="shared" si="13"/>
        <v>0.5718803491025591</v>
      </c>
      <c r="C98" s="18">
        <f t="shared" si="14"/>
        <v>330.27407656213904</v>
      </c>
    </row>
    <row r="99" spans="1:3" ht="15">
      <c r="A99" s="1">
        <f t="shared" si="10"/>
        <v>2088</v>
      </c>
      <c r="B99" s="3">
        <f t="shared" si="13"/>
        <v>0.5455425052438341</v>
      </c>
      <c r="C99" s="18">
        <f t="shared" si="14"/>
        <v>330.81961906738286</v>
      </c>
    </row>
    <row r="100" spans="1:3" ht="15">
      <c r="A100" s="1">
        <f t="shared" si="10"/>
        <v>2089</v>
      </c>
      <c r="B100" s="3">
        <f t="shared" si="13"/>
        <v>0.5203581225947446</v>
      </c>
      <c r="C100" s="18">
        <f t="shared" si="14"/>
        <v>331.3399771899776</v>
      </c>
    </row>
    <row r="101" spans="1:3" ht="15">
      <c r="A101" s="1">
        <f t="shared" si="10"/>
        <v>2090</v>
      </c>
      <c r="B101" s="3">
        <f t="shared" si="13"/>
        <v>0.49628219535240703</v>
      </c>
      <c r="C101" s="18">
        <f t="shared" si="14"/>
        <v>331.83625938533004</v>
      </c>
    </row>
    <row r="102" spans="1:3" ht="15">
      <c r="A102" s="1">
        <f t="shared" si="10"/>
        <v>2091</v>
      </c>
      <c r="B102" s="3">
        <f t="shared" si="13"/>
        <v>0.4732709537983987</v>
      </c>
      <c r="C102" s="18">
        <f t="shared" si="14"/>
        <v>332.30953033912846</v>
      </c>
    </row>
    <row r="103" spans="1:3" ht="15">
      <c r="A103" s="1">
        <f aca="true" t="shared" si="15" ref="A103:A108">A102+$D$2</f>
        <v>2092</v>
      </c>
      <c r="B103" s="3">
        <f t="shared" si="13"/>
        <v>0.4512818831983872</v>
      </c>
      <c r="C103" s="18">
        <f t="shared" si="14"/>
        <v>332.7608122223268</v>
      </c>
    </row>
    <row r="104" spans="1:3" ht="15">
      <c r="A104" s="1">
        <f t="shared" si="15"/>
        <v>2093</v>
      </c>
      <c r="B104" s="3">
        <f>(1+D$2*B$2*(1-C103/F$2))*B103</f>
        <v>0.43027373566349164</v>
      </c>
      <c r="C104" s="18">
        <f>C103+$D$2*B104</f>
        <v>333.1910859579903</v>
      </c>
    </row>
    <row r="105" spans="1:3" ht="15">
      <c r="A105" s="1">
        <f t="shared" si="15"/>
        <v>2094</v>
      </c>
      <c r="B105" s="3">
        <f>(1+D$2*B$2*(1-C104/F$2))*B104</f>
        <v>0.41020653572777743</v>
      </c>
      <c r="C105" s="18">
        <f>C104+$D$2*B105</f>
        <v>333.60129249371806</v>
      </c>
    </row>
    <row r="106" spans="1:3" ht="15">
      <c r="A106" s="1">
        <f t="shared" si="15"/>
        <v>2095</v>
      </c>
      <c r="B106" s="3">
        <f>(1+D$2*B$2*(1-C105/F$2))*B105</f>
        <v>0.3910415803407016</v>
      </c>
      <c r="C106" s="18">
        <f>C105+$D$2*B106</f>
        <v>333.99233407405876</v>
      </c>
    </row>
    <row r="107" spans="1:3" ht="15">
      <c r="A107" s="1">
        <f t="shared" si="15"/>
        <v>2096</v>
      </c>
      <c r="B107" s="3">
        <f>(1+D$2*B$2*(1-C106/F$2))*B106</f>
        <v>0.3727414339199157</v>
      </c>
      <c r="C107" s="18">
        <f>C106+$D$2*B107</f>
        <v>334.3650755079787</v>
      </c>
    </row>
    <row r="108" spans="1:3" ht="15">
      <c r="A108" s="1">
        <f t="shared" si="15"/>
        <v>2097</v>
      </c>
      <c r="B108" s="3">
        <f>(1+D$2*B$2*(1-C107/F$2))*B107</f>
        <v>0.35526991905879707</v>
      </c>
      <c r="C108" s="18">
        <f>C107+$D$2*B108</f>
        <v>334.7203454270375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cp:lastPrinted>1997-09-26T15:22:37Z</cp:lastPrinted>
  <dcterms:created xsi:type="dcterms:W3CDTF">1997-09-26T15:20:19Z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